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 Kovač\Desktop\Instrukcije 1. DOB 2022 - 2024\22-24\Tabela za osnovne i srednje škole, UNSA, JUDjeca Sa, ustanove kulture i soc.zaštite\za slanje\"/>
    </mc:Choice>
  </mc:AlternateContent>
  <xr:revisionPtr revIDLastSave="0" documentId="13_ncr:1_{0DBCDCCB-4AEE-483F-ACB3-440C3791A833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shodi" sheetId="1" r:id="rId1"/>
    <sheet name="Prihodi" sheetId="2" r:id="rId2"/>
    <sheet name="Programi" sheetId="3" r:id="rId3"/>
    <sheet name="Korisnici" sheetId="4" r:id="rId4"/>
    <sheet name="2021 izbrisati" sheetId="5" r:id="rId5"/>
  </sheets>
  <externalReferences>
    <externalReference r:id="rId6"/>
  </externalReferences>
  <definedNames>
    <definedName name="_xlnm._FilterDatabase" localSheetId="0" hidden="1">Rashodi!$A$1:$AB$50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N50" i="1"/>
  <c r="M3" i="2" l="1"/>
  <c r="S14" i="1"/>
  <c r="X14" i="1" s="1"/>
  <c r="S9" i="1"/>
  <c r="N32" i="1" l="1"/>
  <c r="S32" i="1" l="1"/>
  <c r="S5" i="1"/>
  <c r="S6" i="1" l="1"/>
  <c r="X27" i="1"/>
  <c r="S17" i="1"/>
  <c r="S50" i="1" l="1"/>
  <c r="Y3" i="1"/>
  <c r="Y4" i="1"/>
  <c r="Y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2" i="1"/>
  <c r="X3" i="1"/>
  <c r="X4" i="1"/>
  <c r="X5" i="1"/>
  <c r="X6" i="1"/>
  <c r="X7" i="1"/>
  <c r="X8" i="1"/>
  <c r="X9" i="1"/>
  <c r="X11" i="1"/>
  <c r="X13" i="1"/>
  <c r="X15" i="1"/>
  <c r="X16" i="1"/>
  <c r="X17" i="1"/>
  <c r="X18" i="1"/>
  <c r="X19" i="1"/>
  <c r="X20" i="1"/>
  <c r="X21" i="1"/>
  <c r="X22" i="1"/>
  <c r="X23" i="1"/>
  <c r="X24" i="1"/>
  <c r="X25" i="1"/>
  <c r="X26" i="1"/>
  <c r="X28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 l="1"/>
  <c r="R3" i="2"/>
  <c r="R4" i="2"/>
  <c r="R5" i="2"/>
  <c r="R6" i="2"/>
  <c r="R7" i="2"/>
  <c r="R8" i="2"/>
  <c r="R2" i="2"/>
  <c r="N60" i="5" l="1"/>
  <c r="N56" i="5"/>
  <c r="N51" i="5"/>
  <c r="N53" i="5" s="1"/>
  <c r="N50" i="5"/>
  <c r="N54" i="5" l="1"/>
  <c r="O53" i="5"/>
</calcChain>
</file>

<file path=xl/sharedStrings.xml><?xml version="1.0" encoding="utf-8"?>
<sst xmlns="http://schemas.openxmlformats.org/spreadsheetml/2006/main" count="1025" uniqueCount="189">
  <si>
    <t>Ekonomska klasifikacija</t>
  </si>
  <si>
    <t>Izvor</t>
  </si>
  <si>
    <t>Subanalitika</t>
  </si>
  <si>
    <t>Projekt</t>
  </si>
  <si>
    <t>Funkcija</t>
  </si>
  <si>
    <t>Program</t>
  </si>
  <si>
    <t>Tip rodne odgovornosti</t>
  </si>
  <si>
    <t>Broj zaposlenika</t>
  </si>
  <si>
    <t>Dokument okvirnog budžeta Kantona Sarajevo 2021</t>
  </si>
  <si>
    <t>Dokument okvirnog budžeta Kantona Sarajevo 2021-bs_Latn_BA</t>
  </si>
  <si>
    <t>Dokument okvirnog budžeta Kantona Sarajevo 2021-hr_BA</t>
  </si>
  <si>
    <t>Dokument okvirnog budžeta Kantona Sarajevo 2021-sr_Cyrl_BA</t>
  </si>
  <si>
    <t>Dokument okvirnog budžeta Kantona Sarajevo 2021-en_EN</t>
  </si>
  <si>
    <t>Dokument okvirnog budžeta Kantona Sarajevo 2022</t>
  </si>
  <si>
    <t>Dokument okvirnog budžeta Kantona Sarajevo 2022-bs_Latn_BA</t>
  </si>
  <si>
    <t>Dokument okvirnog budžeta Kantona Sarajevo 2022-hr_BA</t>
  </si>
  <si>
    <t>Dokument okvirnog budžeta Kantona Sarajevo 2022-sr_Cyrl_BA</t>
  </si>
  <si>
    <t>Dokument okvirnog budžeta Kantona Sarajevo 2022-en_EN</t>
  </si>
  <si>
    <t>Dokument okvirnog budžeta Kantona Sarajevo 2023</t>
  </si>
  <si>
    <t>Dokument okvirnog budžeta Kantona Sarajevo 2023-bs_Latn_BA</t>
  </si>
  <si>
    <t>Dokument okvirnog budžeta Kantona Sarajevo 2023-hr_BA</t>
  </si>
  <si>
    <t>Dokument okvirnog budžeta Kantona Sarajevo 2023-sr_Cyrl_BA</t>
  </si>
  <si>
    <t>Dokument okvirnog budžeta Kantona Sarajevo 2023-en_EN</t>
  </si>
  <si>
    <t>Dokument okvirnog budžeta Kantona Sarajevo 2024</t>
  </si>
  <si>
    <t>Dokument okvirnog budžeta Kantona Sarajevo 2024-bs_Latn_BA</t>
  </si>
  <si>
    <t>Dokument okvirnog budžeta Kantona Sarajevo 2024-hr_BA</t>
  </si>
  <si>
    <t>Dokument okvirnog budžeta Kantona Sarajevo 2024-sr_Cyrl_BA</t>
  </si>
  <si>
    <t>Dokument okvirnog budžeta Kantona Sarajevo 2024-en_EN</t>
  </si>
  <si>
    <t>611100</t>
  </si>
  <si>
    <t>10</t>
  </si>
  <si>
    <t>094F</t>
  </si>
  <si>
    <t>20</t>
  </si>
  <si>
    <t>50</t>
  </si>
  <si>
    <t>60</t>
  </si>
  <si>
    <t>611200</t>
  </si>
  <si>
    <t>612100</t>
  </si>
  <si>
    <t>613100</t>
  </si>
  <si>
    <t>613200</t>
  </si>
  <si>
    <t>613300</t>
  </si>
  <si>
    <t>613400</t>
  </si>
  <si>
    <t>613500</t>
  </si>
  <si>
    <t>613600</t>
  </si>
  <si>
    <t>613700</t>
  </si>
  <si>
    <t>613800</t>
  </si>
  <si>
    <t>613900</t>
  </si>
  <si>
    <t>614200</t>
  </si>
  <si>
    <t>614300</t>
  </si>
  <si>
    <t>614800</t>
  </si>
  <si>
    <t>821300</t>
  </si>
  <si>
    <t>821500</t>
  </si>
  <si>
    <t>821600</t>
  </si>
  <si>
    <t>Dokument okvirnog budžeta Kantona Sarajevo 2021-Rukovoditelj</t>
  </si>
  <si>
    <t>Dokument okvirnog budžeta Kantona Sarajevo 2021-CiljeviPrograma</t>
  </si>
  <si>
    <t>Dokument okvirnog budžeta Kantona Sarajevo 2021-PravniOsnov</t>
  </si>
  <si>
    <t>Dokument okvirnog budžeta Kantona Sarajevo 2021-PredlozeneAktivnosti</t>
  </si>
  <si>
    <t>Dokument okvirnog budžeta Kantona Sarajevo 2021-Efikasnost</t>
  </si>
  <si>
    <t>Dokument okvirnog budžeta Kantona Sarajevo 2021-IzlazniRezultat</t>
  </si>
  <si>
    <t>Dokument okvirnog budžeta Kantona Sarajevo 2021-KrajnjiRezultat</t>
  </si>
  <si>
    <t>Dokument okvirnog budžeta Kantona Sarajevo 2021-BrojZaposlenih</t>
  </si>
  <si>
    <t>Dokument okvirnog budžeta Kantona Sarajevo 2022-Rukovoditelj</t>
  </si>
  <si>
    <t>Dokument okvirnog budžeta Kantona Sarajevo 2022-CiljeviPrograma</t>
  </si>
  <si>
    <t>Dokument okvirnog budžeta Kantona Sarajevo 2022-PravniOsnov</t>
  </si>
  <si>
    <t>Dokument okvirnog budžeta Kantona Sarajevo 2022-PredlozeneAktivnosti</t>
  </si>
  <si>
    <t>Dokument okvirnog budžeta Kantona Sarajevo 2022-Efikasnost</t>
  </si>
  <si>
    <t>Dokument okvirnog budžeta Kantona Sarajevo 2022-IzlazniRezultat</t>
  </si>
  <si>
    <t>Dokument okvirnog budžeta Kantona Sarajevo 2022-KrajnjiRezultat</t>
  </si>
  <si>
    <t>Dokument okvirnog budžeta Kantona Sarajevo 2022-BrojZaposlenih</t>
  </si>
  <si>
    <t>Dokument okvirnog budžeta Kantona Sarajevo 2023-Rukovoditelj</t>
  </si>
  <si>
    <t>Dokument okvirnog budžeta Kantona Sarajevo 2023-CiljeviPrograma</t>
  </si>
  <si>
    <t>Dokument okvirnog budžeta Kantona Sarajevo 2023-PravniOsnov</t>
  </si>
  <si>
    <t>Dokument okvirnog budžeta Kantona Sarajevo 2023-PredlozeneAktivnosti</t>
  </si>
  <si>
    <t>Dokument okvirnog budžeta Kantona Sarajevo 2023-Efikasnost</t>
  </si>
  <si>
    <t>Dokument okvirnog budžeta Kantona Sarajevo 2023-IzlazniRezultat</t>
  </si>
  <si>
    <t>Dokument okvirnog budžeta Kantona Sarajevo 2023-KrajnjiRezultat</t>
  </si>
  <si>
    <t>Dokument okvirnog budžeta Kantona Sarajevo 2023-BrojZaposlenih</t>
  </si>
  <si>
    <t>Dokument okvirnog budžeta Kantona Sarajevo 2024-Rukovoditelj</t>
  </si>
  <si>
    <t>Dokument okvirnog budžeta Kantona Sarajevo 2024-CiljeviPrograma</t>
  </si>
  <si>
    <t>Dokument okvirnog budžeta Kantona Sarajevo 2024-PravniOsnov</t>
  </si>
  <si>
    <t>Dokument okvirnog budžeta Kantona Sarajevo 2024-PredlozeneAktivnosti</t>
  </si>
  <si>
    <t>Dokument okvirnog budžeta Kantona Sarajevo 2024-Efikasnost</t>
  </si>
  <si>
    <t>Dokument okvirnog budžeta Kantona Sarajevo 2024-IzlazniRezultat</t>
  </si>
  <si>
    <t>Dokument okvirnog budžeta Kantona Sarajevo 2024-KrajnjiRezultat</t>
  </si>
  <si>
    <t>Dokument okvirnog budžeta Kantona Sarajevo 2024-BrojZaposlenih</t>
  </si>
  <si>
    <t>Dokument okvirnog budžeta Kantona Sarajevo 2021-Opis</t>
  </si>
  <si>
    <t>Dokument okvirnog budžeta Kantona Sarajevo 2022-Opis</t>
  </si>
  <si>
    <t>Dokument okvirnog budžeta Kantona Sarajevo 2023-Opis</t>
  </si>
  <si>
    <t>Dokument okvirnog budžeta Kantona Sarajevo 2024-Opis</t>
  </si>
  <si>
    <t>Reb 2020</t>
  </si>
  <si>
    <t>Reb 2020-bs_Latn_BA</t>
  </si>
  <si>
    <t>Reb 2020-hr_BA</t>
  </si>
  <si>
    <t>Reb 2020-sr_Cyrl_BA</t>
  </si>
  <si>
    <t>Reb 2020-en_EN</t>
  </si>
  <si>
    <t>BKS 2021</t>
  </si>
  <si>
    <t>BKS 2021-bs_Latn_BA</t>
  </si>
  <si>
    <t>BKS 2021-hr_BA</t>
  </si>
  <si>
    <t>BKS 2021-sr_Cyrl_BA</t>
  </si>
  <si>
    <t>BKS 2021-en_EN</t>
  </si>
  <si>
    <t>BKS 2022</t>
  </si>
  <si>
    <t>BKS 2022-bs_Latn_BA</t>
  </si>
  <si>
    <t>BKS 2022-hr_BA</t>
  </si>
  <si>
    <t>BKS 2022-sr_Cyrl_BA</t>
  </si>
  <si>
    <t>BKS 2022-en_EN</t>
  </si>
  <si>
    <t>BKS 2023</t>
  </si>
  <si>
    <t>BKS 2023-bs_Latn_BA</t>
  </si>
  <si>
    <t>BKS 2023-hr_BA</t>
  </si>
  <si>
    <t>BKS 2023-sr_Cyrl_BA</t>
  </si>
  <si>
    <t>BKS 2023-en_EN</t>
  </si>
  <si>
    <t>21040010-1</t>
  </si>
  <si>
    <t>M/Ž</t>
  </si>
  <si>
    <t>Obračun za plan je rađen na osnovu Kolektivnog ugovora za djelatnost visokog obrazovanja kao i  ostalih važećih zakonskih propisa</t>
  </si>
  <si>
    <t>Finansiranje dijela plaća iz vlastitih sredstava (III ciklus i komercijalni programi kao i prekovremeni sati i ostali elementi plaća koji su predviđeni iz vlastitih sredstava)</t>
  </si>
  <si>
    <t>dio plata iz transfera</t>
  </si>
  <si>
    <t>LDA046</t>
  </si>
  <si>
    <t>planirane su u visini cijene gradskog prevoza i na osnovu procjenjenog broja zaposlenih i iskustva iz prethodnih godina</t>
  </si>
  <si>
    <t>naknade za prevoza- iz projekata/transfera</t>
  </si>
  <si>
    <t>LDA047</t>
  </si>
  <si>
    <t>naknade za troskove ishrane su planirane do iznosa koji nije oporeziv porezom na dohodak i na osnovu procjenjenog broja zaposlenih i iskustva iz prethodnih godina</t>
  </si>
  <si>
    <t>naknade za troskove ishrane- iz projekata/transfera</t>
  </si>
  <si>
    <t>LDA048</t>
  </si>
  <si>
    <t xml:space="preserve">regres je planiran do iznosa koji nije oporeziv porezom na dohodak i na osnovu procjenjenog broja zaposlenih </t>
  </si>
  <si>
    <t>LDA049</t>
  </si>
  <si>
    <t>izdaci za otpremnine su planirani u skladu sa raspoloživim podacima iz kadrovske sluzbe i u skladu sa Kolektivnim ugovorom za djelatnost visokog obrazovanja</t>
  </si>
  <si>
    <t>LDA050</t>
  </si>
  <si>
    <t>planirani na osnovu iskustva iz prethodnih godina i u skladu sa Kolektivnim ugovorom za djelatnost visokog obrazovanja</t>
  </si>
  <si>
    <t>planirani na osnovu važećih zakonskih propisa, doprinosi na osnovnu platu</t>
  </si>
  <si>
    <t xml:space="preserve">razlika doprinosa koja se mora finansirati iz vlastitih sredstava, ostali elementi plata u skladu sa važećim pravinikom </t>
  </si>
  <si>
    <t>dio doprinosa na plate iz transfera</t>
  </si>
  <si>
    <t xml:space="preserve">putni troškovi planirani na osnovu iskustva iz prethodnih godina </t>
  </si>
  <si>
    <t>putni troškovi iz projekata</t>
  </si>
  <si>
    <t xml:space="preserve">Izdaci za energiju planirani na osnovu iskustva iz prethodnih godina </t>
  </si>
  <si>
    <t xml:space="preserve">Izdaci za komunalne usluge- procjena na osnovu iskustva iz prethodnih godina </t>
  </si>
  <si>
    <t xml:space="preserve">Izdaci za nabavku materijala- procjena na osnovu iskustva iz prethodnih godina </t>
  </si>
  <si>
    <t>Izdaci za nabavku materijala- iz projekata</t>
  </si>
  <si>
    <t xml:space="preserve">Izdaci za usluge prevoza i goriva- procjena na osnovu iskustva iz prethodnih godina </t>
  </si>
  <si>
    <t>Izdaci za usluge prevoza i goriva- iz projekata</t>
  </si>
  <si>
    <t xml:space="preserve">izdaci za unajmljivanje imovine i opreme za odvijanje nastavnog procesa na osnovu iskustva iz prethodnih godina </t>
  </si>
  <si>
    <t xml:space="preserve">izdaci za unajmljivanje imovine i opreme - iz projekata </t>
  </si>
  <si>
    <t>Izdaci za tekuće održavanje - na osnovu iskustva iz prethodnih godina (različiti troškovi vezani za održavanje zgrade i opreme, servisiranje i sl)</t>
  </si>
  <si>
    <t>Izdaci za tekuće održavanje - iz projekata</t>
  </si>
  <si>
    <t xml:space="preserve">Izdaci za osiguranje i bankovne usluge -na osnovu iskustva iz prethodnih godina </t>
  </si>
  <si>
    <t>Izdaci za osiguranje i bankovne usluge - iz projekata</t>
  </si>
  <si>
    <t>ugovorene usluge</t>
  </si>
  <si>
    <t>različite ugovorene usluge i ugovori o djelu (spoljni saradnici angažovani u nastavi), isplata honorara gostujućim profesorima na doktorskom studiju i različite ugovorene usluge potrebne za odvijanje nastavnog i radnog procesa i koje su zakonom obavezujuće kao sto su zdravstvene usluge, sanitarne usluge, održavanje vatrogasne opreme, hardverske i softverske usluge i sl.</t>
  </si>
  <si>
    <t>isplate iz razlicitih projekata</t>
  </si>
  <si>
    <t>LDK019</t>
  </si>
  <si>
    <t>0.5% planiranog iznosa neto plata</t>
  </si>
  <si>
    <t>LDK020</t>
  </si>
  <si>
    <t>2 osobe sa invaliditetom</t>
  </si>
  <si>
    <t>tekući transferi pojedincima</t>
  </si>
  <si>
    <t>Grantovi neprofitnim organizacijama, udruženju studenata Fakulteta</t>
  </si>
  <si>
    <t>drugi tekući rashodi</t>
  </si>
  <si>
    <t>nabavka opreme (knjige, računarska oprema i ostala oprema potrebna za odvijanje nastavnog i radnog procesa)</t>
  </si>
  <si>
    <t>nabavka opreme iz transfera</t>
  </si>
  <si>
    <t>nabavka opreme iz kapitalnih primitaka</t>
  </si>
  <si>
    <t>licence</t>
  </si>
  <si>
    <t>licence iz trasfera</t>
  </si>
  <si>
    <t>rekonstrukcija i ulaganje u stolariju i utopljavanje zgrade</t>
  </si>
  <si>
    <t>rekonstrukcija mokrih čvorova, renoviranje prostorija Fakulteta</t>
  </si>
  <si>
    <t>QBA041</t>
  </si>
  <si>
    <t>QBA042</t>
  </si>
  <si>
    <t>35020010-1</t>
  </si>
  <si>
    <t>QBA043</t>
  </si>
  <si>
    <t>QBA044</t>
  </si>
  <si>
    <t>QBA045</t>
  </si>
  <si>
    <t>QBK018</t>
  </si>
  <si>
    <t>QBK019</t>
  </si>
  <si>
    <t>Vlastiti prihodi se odnose na prihode od  doktorskog studija i ostalih komercijalnih studija, prihod od zakupa i sl</t>
  </si>
  <si>
    <t>transferi međunarodne organizacije</t>
  </si>
  <si>
    <t>transferi Federacija</t>
  </si>
  <si>
    <t>transferi za projekte Kanton</t>
  </si>
  <si>
    <t>Primljeni kapitalni transferi od kantona</t>
  </si>
  <si>
    <t>Primljene otplate od pozajmljivanja pojedincima</t>
  </si>
  <si>
    <t>Nastavni proces na Fakultetu odvija se putem pet studijskih odsjeka, i to:                                 Odsjek politologije (MOID i UPD)
Odsjek sociologije
Odsjek komunikologije/žurnalistike
Odsjek sigurnosnih i mirovnih studija
Odsjek  socijalni rad</t>
  </si>
  <si>
    <t>Zakon o visokom obrazovaju KS, Zakon o radu i ostali propisi o radu, Kolektivni ugovor za djelatnost visokog obrazovanja, Statut Univerziteta i pravilnici Univerziteta u Sarajevu, Standardi i normativi za obavljanje djelatnosti visokog obrazovanja na području KS, porezni propisi te ostali interni akti.</t>
  </si>
  <si>
    <t>Obrazovanje na pet različitih studijskih odsjeka. Fakultet političkih nauka pruža osnovu za profesionalnu osposobljenost za rad u raznim vladinim tijelima i institucijama, preduzećima, institucijama kulture, obrazovanja i građanskog društva, kao i za nastavak daljnjeg naučnoistraživačkog rada, na istom ili srodnim fakultetima.</t>
  </si>
  <si>
    <t>Novi izbor dekana</t>
  </si>
  <si>
    <t>Prof.dr. Sead Turčalo</t>
  </si>
  <si>
    <t>Nastavni proces na Fakultetu odvija se putem pet studijskih odsjeka, i to:                                                            Odsjek politologije (MOID i UPD)
Odsjek sociologije
Odsjek komunikologije/žurnalistike
Odsjek sigurnosnih i mirovnih studija
Odsjek  socijalni rad</t>
  </si>
  <si>
    <t>Fakultet političkih nauka je jedna od  članica Univerziteta u Sarajevu. Zvanično je formiran 1961. godine, nastavljajući tradiciju dotadašnje Visoke škole političkih nauka u Sarajevu. U proteklih 57 godina rada Fakultet je izrastao u respektabilnu naučnu instituciju. Imajući u vidu tranzicijske procese kroz koje prolaze Bosna i Hercegovina i njezino visoko školstvo, u čijem fokusu je naučna interdisciplinarnost, Fakultet političkih nauka nastavit će njegovati ono ponajbolje u svojoj gotovo pola stoljeća vrijednoj tradiciji i razvijati aplikativne dimenzije znanja u širem kontekstu društvenih i humanističkih nauka.</t>
  </si>
  <si>
    <t xml:space="preserve"> Zakon o visokom obrazovaju KS, Kolektivni ugovor za djelatnost visokog obrazovanja, Standardi i normativi za obavljanje djelatnosti visokog obrazovanja na području KS, Zakon o radu i ostali propisi o radu, porezni propisi, Statut Univerziteta i pravilnici Univerziteta, te ostali interni akti.</t>
  </si>
  <si>
    <t xml:space="preserve">2400 studenata na I, II i III ciklusu </t>
  </si>
  <si>
    <t>Na osnovu podataka iz Službe za nastavu i rad sa studentima i na osnovu procjene temeljene na iskustvu iz prethodnih godina broj studenata koji će diplomirati je 510 studenata.</t>
  </si>
  <si>
    <t>Ukupni troškovi u iznosu od 5.952.932 KM podjeljeni sa brojem studenata 2.400 iznose 2.480,00 KM po studentu</t>
  </si>
  <si>
    <t>Na osnovu podataka iz Službe za nastavu i rad sa studentima i na osnovu procjene temeljene na iskustvu iz prethodnih godina broj studenata koji će diplomirati je 510studenata.</t>
  </si>
  <si>
    <t xml:space="preserve">2450 studenata na I, II i III ciklusu </t>
  </si>
  <si>
    <t xml:space="preserve">2500 studenata na I, II i III ciklusu </t>
  </si>
  <si>
    <t>Ukupni troškovi u iznosu od 6.144.594 KM podjeljeni sa brojem studenata 2.450 iznose 2.507,00 KM po studentu</t>
  </si>
  <si>
    <t>Ukupni troškovi u iznosu od 6.332.277 KM podjeljeni sa brojem studenata 2500 iznose 2532,00 KM po studentu</t>
  </si>
  <si>
    <r>
      <t xml:space="preserve">Ukupni troškovi u iznosu od </t>
    </r>
    <r>
      <rPr>
        <b/>
        <sz val="11"/>
        <color theme="1"/>
        <rFont val="Calibri"/>
        <family val="2"/>
        <charset val="238"/>
        <scheme val="minor"/>
      </rPr>
      <t>6.186.460,00 KM</t>
    </r>
    <r>
      <rPr>
        <sz val="11"/>
        <color theme="1"/>
        <rFont val="Calibri"/>
        <family val="2"/>
        <scheme val="minor"/>
      </rPr>
      <t xml:space="preserve"> podjeljeni sa brojem studenata 2.500 iznose 2.474 KM po studentu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</si>
</sst>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4" fontId="0" fillId="0" borderId="0" xfId="0" applyNumberFormat="1"/>
    <xf numFmtId="0" fontId="14" fillId="0" borderId="0" xfId="0" applyFont="1"/>
    <xf numFmtId="0" fontId="0" fillId="0" borderId="0" xfId="0" applyFill="1"/>
    <xf numFmtId="0" fontId="21" fillId="0" borderId="0" xfId="0" applyFont="1"/>
    <xf numFmtId="0" fontId="21" fillId="0" borderId="0" xfId="0" applyFont="1" applyFill="1"/>
    <xf numFmtId="0" fontId="22" fillId="0" borderId="0" xfId="0" applyFont="1"/>
    <xf numFmtId="0" fontId="22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a%20Kova&#269;/Desktop/anisa/21040010-1%20ucitani%20budzet%20plan%20nabavke%202021-%2005.0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hodi"/>
      <sheetName val="Sheet4"/>
      <sheetName val="Prihodi"/>
      <sheetName val="Programi"/>
      <sheetName val="Korisnici"/>
      <sheetName val="PROJEKTI"/>
      <sheetName val="PAVE I CONNECT"/>
      <sheetName val="budzet 2021- trosak 2020"/>
      <sheetName val="feder.kontni pl."/>
      <sheetName val="budzet 2021- trosak 2020 (2)"/>
      <sheetName val="aida PRIVREMENI 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253">
          <cell r="M2253">
            <v>1030083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0"/>
  <sheetViews>
    <sheetView tabSelected="1" topLeftCell="S25" workbookViewId="0">
      <selection activeCell="AF50" sqref="AF50"/>
    </sheetView>
  </sheetViews>
  <sheetFormatPr defaultRowHeight="15" x14ac:dyDescent="0.25"/>
  <cols>
    <col min="1" max="2" width="10" customWidth="1"/>
    <col min="3" max="3" width="15" customWidth="1"/>
    <col min="4" max="4" width="7" customWidth="1"/>
    <col min="5" max="5" width="8.7109375" customWidth="1"/>
    <col min="6" max="6" width="13" customWidth="1"/>
    <col min="7" max="7" width="12.5703125" customWidth="1"/>
    <col min="8" max="8" width="11.28515625" customWidth="1"/>
    <col min="9" max="9" width="33.5703125" style="4" customWidth="1"/>
    <col min="10" max="13" width="30" customWidth="1"/>
    <col min="14" max="14" width="30.5703125" customWidth="1"/>
    <col min="15" max="18" width="30" customWidth="1"/>
    <col min="19" max="19" width="20" customWidth="1"/>
    <col min="20" max="23" width="30" customWidth="1"/>
    <col min="24" max="24" width="36.5703125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t="s">
        <v>26</v>
      </c>
      <c r="AB1" t="s">
        <v>27</v>
      </c>
    </row>
    <row r="2" spans="1:28" x14ac:dyDescent="0.25">
      <c r="A2" t="s">
        <v>28</v>
      </c>
      <c r="B2" t="s">
        <v>29</v>
      </c>
      <c r="E2" t="s">
        <v>30</v>
      </c>
      <c r="F2" t="s">
        <v>160</v>
      </c>
      <c r="G2" t="s">
        <v>108</v>
      </c>
      <c r="H2" s="7">
        <v>97</v>
      </c>
      <c r="I2" s="8">
        <v>3898144</v>
      </c>
      <c r="J2" s="7" t="s">
        <v>109</v>
      </c>
      <c r="K2" s="7"/>
      <c r="L2" s="7"/>
      <c r="M2" s="7"/>
      <c r="N2" s="8">
        <v>3958499</v>
      </c>
      <c r="O2" s="8" t="s">
        <v>109</v>
      </c>
      <c r="P2" s="8"/>
      <c r="Q2" s="8"/>
      <c r="R2" s="8"/>
      <c r="S2" s="8">
        <v>3996390</v>
      </c>
      <c r="T2" s="8" t="s">
        <v>109</v>
      </c>
      <c r="U2" s="8"/>
      <c r="V2" s="8"/>
      <c r="W2" s="8"/>
      <c r="X2" s="8">
        <v>4111156</v>
      </c>
      <c r="Y2" s="7" t="str">
        <f>+T2</f>
        <v>Obračun za plan je rađen na osnovu Kolektivnog ugovora za djelatnost visokog obrazovanja kao i  ostalih važećih zakonskih propisa</v>
      </c>
      <c r="Z2" s="7"/>
    </row>
    <row r="3" spans="1:28" x14ac:dyDescent="0.25">
      <c r="A3" t="s">
        <v>28</v>
      </c>
      <c r="B3" t="s">
        <v>31</v>
      </c>
      <c r="E3" t="s">
        <v>30</v>
      </c>
      <c r="F3" t="s">
        <v>160</v>
      </c>
      <c r="G3" t="s">
        <v>108</v>
      </c>
      <c r="H3" s="7"/>
      <c r="I3" s="8">
        <v>250000</v>
      </c>
      <c r="J3" s="7" t="s">
        <v>110</v>
      </c>
      <c r="K3" s="7"/>
      <c r="L3" s="7"/>
      <c r="M3" s="7"/>
      <c r="N3" s="8">
        <v>228100</v>
      </c>
      <c r="O3" s="8" t="s">
        <v>110</v>
      </c>
      <c r="P3" s="8"/>
      <c r="Q3" s="8"/>
      <c r="R3" s="8"/>
      <c r="S3" s="8">
        <v>228100</v>
      </c>
      <c r="T3" s="8" t="s">
        <v>110</v>
      </c>
      <c r="U3" s="8"/>
      <c r="V3" s="8"/>
      <c r="W3" s="8"/>
      <c r="X3" s="8">
        <f t="shared" ref="X3:X49" si="0">+S3</f>
        <v>228100</v>
      </c>
      <c r="Y3" s="7" t="str">
        <f t="shared" ref="Y3:Y49" si="1">+T3</f>
        <v>Finansiranje dijela plaća iz vlastitih sredstava (III ciklus i komercijalni programi kao i prekovremeni sati i ostali elementi plaća koji su predviđeni iz vlastitih sredstava)</v>
      </c>
      <c r="Z3" s="7"/>
    </row>
    <row r="4" spans="1:28" x14ac:dyDescent="0.25">
      <c r="A4" t="s">
        <v>28</v>
      </c>
      <c r="B4" t="s">
        <v>32</v>
      </c>
      <c r="E4" t="s">
        <v>30</v>
      </c>
      <c r="F4" t="s">
        <v>160</v>
      </c>
      <c r="G4" t="s">
        <v>108</v>
      </c>
      <c r="H4" s="7"/>
      <c r="I4" s="8">
        <v>30000</v>
      </c>
      <c r="J4" s="7" t="s">
        <v>111</v>
      </c>
      <c r="K4" s="7"/>
      <c r="L4" s="7"/>
      <c r="M4" s="7"/>
      <c r="N4" s="8">
        <v>30000</v>
      </c>
      <c r="O4" s="8" t="s">
        <v>111</v>
      </c>
      <c r="P4" s="8"/>
      <c r="Q4" s="8"/>
      <c r="R4" s="8"/>
      <c r="S4" s="8">
        <v>30000</v>
      </c>
      <c r="T4" s="8" t="s">
        <v>111</v>
      </c>
      <c r="U4" s="8"/>
      <c r="V4" s="8"/>
      <c r="W4" s="8"/>
      <c r="X4" s="8">
        <f t="shared" si="0"/>
        <v>30000</v>
      </c>
      <c r="Y4" s="7" t="str">
        <f t="shared" si="1"/>
        <v>dio plata iz transfera</v>
      </c>
      <c r="Z4" s="7"/>
    </row>
    <row r="5" spans="1:28" x14ac:dyDescent="0.25">
      <c r="A5" t="s">
        <v>34</v>
      </c>
      <c r="B5" t="s">
        <v>29</v>
      </c>
      <c r="C5" t="s">
        <v>158</v>
      </c>
      <c r="E5" t="s">
        <v>30</v>
      </c>
      <c r="F5" t="s">
        <v>160</v>
      </c>
      <c r="G5" t="s">
        <v>108</v>
      </c>
      <c r="H5" s="7"/>
      <c r="I5" s="8">
        <v>54000</v>
      </c>
      <c r="J5" s="7" t="s">
        <v>113</v>
      </c>
      <c r="K5" s="7"/>
      <c r="L5" s="7"/>
      <c r="M5" s="7"/>
      <c r="N5" s="8">
        <v>58000</v>
      </c>
      <c r="O5" s="8" t="s">
        <v>113</v>
      </c>
      <c r="P5" s="8"/>
      <c r="Q5" s="8"/>
      <c r="R5" s="8"/>
      <c r="S5" s="8">
        <f>+N5</f>
        <v>58000</v>
      </c>
      <c r="T5" s="8" t="s">
        <v>113</v>
      </c>
      <c r="U5" s="8"/>
      <c r="V5" s="8"/>
      <c r="W5" s="8"/>
      <c r="X5" s="8">
        <f t="shared" si="0"/>
        <v>58000</v>
      </c>
      <c r="Y5" s="7" t="str">
        <f t="shared" si="1"/>
        <v>planirane su u visini cijene gradskog prevoza i na osnovu procjenjenog broja zaposlenih i iskustva iz prethodnih godina</v>
      </c>
      <c r="Z5" s="7"/>
    </row>
    <row r="6" spans="1:28" x14ac:dyDescent="0.25">
      <c r="A6" t="s">
        <v>34</v>
      </c>
      <c r="B6" t="s">
        <v>29</v>
      </c>
      <c r="C6" t="s">
        <v>159</v>
      </c>
      <c r="E6" t="s">
        <v>30</v>
      </c>
      <c r="F6" t="s">
        <v>160</v>
      </c>
      <c r="G6" t="s">
        <v>108</v>
      </c>
      <c r="H6" s="7"/>
      <c r="I6" s="8">
        <v>190000</v>
      </c>
      <c r="J6" s="7" t="s">
        <v>116</v>
      </c>
      <c r="K6" s="7"/>
      <c r="L6" s="7"/>
      <c r="M6" s="7"/>
      <c r="N6" s="8">
        <v>222100</v>
      </c>
      <c r="O6" s="8" t="s">
        <v>116</v>
      </c>
      <c r="P6" s="8"/>
      <c r="Q6" s="8"/>
      <c r="R6" s="8"/>
      <c r="S6" s="8">
        <f>+N6</f>
        <v>222100</v>
      </c>
      <c r="T6" s="8" t="s">
        <v>116</v>
      </c>
      <c r="U6" s="8"/>
      <c r="V6" s="8"/>
      <c r="W6" s="8"/>
      <c r="X6" s="8">
        <f t="shared" si="0"/>
        <v>222100</v>
      </c>
      <c r="Y6" s="7" t="s">
        <v>116</v>
      </c>
      <c r="Z6" s="7"/>
    </row>
    <row r="7" spans="1:28" x14ac:dyDescent="0.25">
      <c r="A7" t="s">
        <v>34</v>
      </c>
      <c r="B7" t="s">
        <v>32</v>
      </c>
      <c r="C7" t="s">
        <v>158</v>
      </c>
      <c r="E7" t="s">
        <v>30</v>
      </c>
      <c r="F7" t="s">
        <v>160</v>
      </c>
      <c r="G7" t="s">
        <v>108</v>
      </c>
      <c r="H7" s="7"/>
      <c r="I7" s="8">
        <v>700</v>
      </c>
      <c r="J7" s="7" t="s">
        <v>114</v>
      </c>
      <c r="K7" s="7"/>
      <c r="L7" s="7"/>
      <c r="M7" s="7"/>
      <c r="N7" s="8">
        <v>700</v>
      </c>
      <c r="O7" s="8" t="s">
        <v>114</v>
      </c>
      <c r="P7" s="8"/>
      <c r="Q7" s="8"/>
      <c r="R7" s="8"/>
      <c r="S7" s="8">
        <v>700</v>
      </c>
      <c r="T7" s="8" t="s">
        <v>114</v>
      </c>
      <c r="U7" s="8"/>
      <c r="V7" s="8"/>
      <c r="W7" s="8"/>
      <c r="X7" s="8">
        <f t="shared" si="0"/>
        <v>700</v>
      </c>
      <c r="Y7" s="7" t="s">
        <v>114</v>
      </c>
      <c r="Z7" s="7"/>
    </row>
    <row r="8" spans="1:28" x14ac:dyDescent="0.25">
      <c r="A8" t="s">
        <v>34</v>
      </c>
      <c r="B8" t="s">
        <v>32</v>
      </c>
      <c r="C8" t="s">
        <v>159</v>
      </c>
      <c r="E8" t="s">
        <v>30</v>
      </c>
      <c r="F8" t="s">
        <v>160</v>
      </c>
      <c r="G8" t="s">
        <v>108</v>
      </c>
      <c r="H8" s="7"/>
      <c r="I8" s="8">
        <v>2500</v>
      </c>
      <c r="J8" s="7" t="s">
        <v>117</v>
      </c>
      <c r="K8" s="7"/>
      <c r="L8" s="7"/>
      <c r="M8" s="7"/>
      <c r="N8" s="8">
        <v>2500</v>
      </c>
      <c r="O8" s="8" t="s">
        <v>117</v>
      </c>
      <c r="P8" s="8"/>
      <c r="Q8" s="8"/>
      <c r="R8" s="8"/>
      <c r="S8" s="8">
        <v>2500</v>
      </c>
      <c r="T8" s="8" t="s">
        <v>117</v>
      </c>
      <c r="U8" s="8"/>
      <c r="V8" s="8"/>
      <c r="W8" s="8"/>
      <c r="X8" s="8">
        <f t="shared" si="0"/>
        <v>2500</v>
      </c>
      <c r="Y8" s="7" t="str">
        <f t="shared" si="1"/>
        <v>naknade za troskove ishrane- iz projekata/transfera</v>
      </c>
      <c r="Z8" s="7"/>
    </row>
    <row r="9" spans="1:28" x14ac:dyDescent="0.25">
      <c r="A9" t="s">
        <v>34</v>
      </c>
      <c r="B9" t="s">
        <v>29</v>
      </c>
      <c r="C9" t="s">
        <v>161</v>
      </c>
      <c r="E9" t="s">
        <v>30</v>
      </c>
      <c r="F9" t="s">
        <v>160</v>
      </c>
      <c r="G9" t="s">
        <v>108</v>
      </c>
      <c r="H9" s="7"/>
      <c r="I9" s="8">
        <v>44000</v>
      </c>
      <c r="J9" s="7" t="s">
        <v>119</v>
      </c>
      <c r="K9" s="7"/>
      <c r="L9" s="7"/>
      <c r="M9" s="7"/>
      <c r="N9" s="8">
        <v>48200</v>
      </c>
      <c r="O9" s="8" t="s">
        <v>119</v>
      </c>
      <c r="P9" s="8"/>
      <c r="Q9" s="8"/>
      <c r="R9" s="8"/>
      <c r="S9" s="8">
        <f>+N9</f>
        <v>48200</v>
      </c>
      <c r="T9" s="8" t="s">
        <v>119</v>
      </c>
      <c r="U9" s="8"/>
      <c r="V9" s="8"/>
      <c r="W9" s="8"/>
      <c r="X9" s="8">
        <f t="shared" si="0"/>
        <v>48200</v>
      </c>
      <c r="Y9" s="7" t="str">
        <f t="shared" si="1"/>
        <v xml:space="preserve">regres je planiran do iznosa koji nije oporeziv porezom na dohodak i na osnovu procjenjenog broja zaposlenih </v>
      </c>
      <c r="Z9" s="7"/>
    </row>
    <row r="10" spans="1:28" x14ac:dyDescent="0.25">
      <c r="A10" t="s">
        <v>34</v>
      </c>
      <c r="B10" t="s">
        <v>29</v>
      </c>
      <c r="C10" t="s">
        <v>162</v>
      </c>
      <c r="E10" t="s">
        <v>30</v>
      </c>
      <c r="F10" t="s">
        <v>160</v>
      </c>
      <c r="G10" t="s">
        <v>108</v>
      </c>
      <c r="H10" s="7"/>
      <c r="I10" s="8">
        <v>8500</v>
      </c>
      <c r="J10" s="7" t="s">
        <v>121</v>
      </c>
      <c r="K10" s="7"/>
      <c r="L10" s="7"/>
      <c r="M10" s="7"/>
      <c r="N10" s="8">
        <v>18000</v>
      </c>
      <c r="O10" s="8" t="s">
        <v>121</v>
      </c>
      <c r="P10" s="8"/>
      <c r="Q10" s="8"/>
      <c r="R10" s="8"/>
      <c r="S10" s="8"/>
      <c r="T10" s="8" t="s">
        <v>121</v>
      </c>
      <c r="U10" s="8"/>
      <c r="V10" s="8"/>
      <c r="W10" s="8"/>
      <c r="X10" s="8">
        <v>18500</v>
      </c>
      <c r="Y10" s="7" t="str">
        <f t="shared" si="1"/>
        <v>izdaci za otpremnine su planirani u skladu sa raspoloživim podacima iz kadrovske sluzbe i u skladu sa Kolektivnim ugovorom za djelatnost visokog obrazovanja</v>
      </c>
      <c r="Z10" s="7"/>
    </row>
    <row r="11" spans="1:28" x14ac:dyDescent="0.25">
      <c r="A11" t="s">
        <v>34</v>
      </c>
      <c r="B11" t="s">
        <v>29</v>
      </c>
      <c r="C11" t="s">
        <v>163</v>
      </c>
      <c r="E11" t="s">
        <v>30</v>
      </c>
      <c r="F11" t="s">
        <v>160</v>
      </c>
      <c r="G11" t="s">
        <v>108</v>
      </c>
      <c r="H11" s="7"/>
      <c r="I11" s="8">
        <v>18500</v>
      </c>
      <c r="J11" s="7" t="s">
        <v>123</v>
      </c>
      <c r="K11" s="7"/>
      <c r="L11" s="7"/>
      <c r="M11" s="7"/>
      <c r="N11" s="8">
        <v>18500</v>
      </c>
      <c r="O11" s="8" t="s">
        <v>123</v>
      </c>
      <c r="P11" s="8"/>
      <c r="Q11" s="8"/>
      <c r="R11" s="8"/>
      <c r="S11" s="8">
        <v>18500</v>
      </c>
      <c r="T11" s="8" t="s">
        <v>123</v>
      </c>
      <c r="U11" s="8"/>
      <c r="V11" s="8"/>
      <c r="W11" s="8"/>
      <c r="X11" s="8">
        <f t="shared" si="0"/>
        <v>18500</v>
      </c>
      <c r="Y11" s="7" t="str">
        <f t="shared" si="1"/>
        <v>planirani na osnovu iskustva iz prethodnih godina i u skladu sa Kolektivnim ugovorom za djelatnost visokog obrazovanja</v>
      </c>
      <c r="Z11" s="7"/>
    </row>
    <row r="12" spans="1:28" x14ac:dyDescent="0.25">
      <c r="A12" t="s">
        <v>35</v>
      </c>
      <c r="B12" t="s">
        <v>29</v>
      </c>
      <c r="E12" t="s">
        <v>30</v>
      </c>
      <c r="F12" t="s">
        <v>160</v>
      </c>
      <c r="G12" t="s">
        <v>108</v>
      </c>
      <c r="H12" s="7"/>
      <c r="I12" s="8">
        <v>389355</v>
      </c>
      <c r="J12" s="7" t="s">
        <v>124</v>
      </c>
      <c r="K12" s="7"/>
      <c r="L12" s="7"/>
      <c r="M12" s="7"/>
      <c r="N12" s="8">
        <v>415642</v>
      </c>
      <c r="O12" s="8" t="s">
        <v>124</v>
      </c>
      <c r="P12" s="8"/>
      <c r="Q12" s="8"/>
      <c r="R12" s="8"/>
      <c r="S12" s="8">
        <v>419620</v>
      </c>
      <c r="T12" s="8" t="s">
        <v>124</v>
      </c>
      <c r="U12" s="8"/>
      <c r="V12" s="8"/>
      <c r="W12" s="8"/>
      <c r="X12" s="8">
        <v>431671</v>
      </c>
      <c r="Y12" s="7" t="str">
        <f t="shared" si="1"/>
        <v>planirani na osnovu važećih zakonskih propisa, doprinosi na osnovnu platu</v>
      </c>
      <c r="Z12" s="7"/>
    </row>
    <row r="13" spans="1:28" x14ac:dyDescent="0.25">
      <c r="A13" t="s">
        <v>35</v>
      </c>
      <c r="B13" t="s">
        <v>31</v>
      </c>
      <c r="E13" t="s">
        <v>30</v>
      </c>
      <c r="F13" t="s">
        <v>160</v>
      </c>
      <c r="G13" t="s">
        <v>108</v>
      </c>
      <c r="H13" s="7"/>
      <c r="I13" s="8">
        <v>24000</v>
      </c>
      <c r="J13" s="7" t="s">
        <v>125</v>
      </c>
      <c r="K13" s="7"/>
      <c r="L13" s="7"/>
      <c r="M13" s="7"/>
      <c r="N13" s="8">
        <v>24000</v>
      </c>
      <c r="O13" s="8" t="s">
        <v>125</v>
      </c>
      <c r="P13" s="8"/>
      <c r="Q13" s="8"/>
      <c r="R13" s="8"/>
      <c r="S13" s="8">
        <v>24000</v>
      </c>
      <c r="T13" s="8" t="s">
        <v>125</v>
      </c>
      <c r="U13" s="8"/>
      <c r="V13" s="8"/>
      <c r="W13" s="8"/>
      <c r="X13" s="8">
        <f t="shared" si="0"/>
        <v>24000</v>
      </c>
      <c r="Y13" s="7" t="str">
        <f t="shared" si="1"/>
        <v xml:space="preserve">razlika doprinosa koja se mora finansirati iz vlastitih sredstava, ostali elementi plata u skladu sa važećim pravinikom </v>
      </c>
      <c r="Z13" s="7"/>
    </row>
    <row r="14" spans="1:28" x14ac:dyDescent="0.25">
      <c r="A14" t="s">
        <v>35</v>
      </c>
      <c r="B14" t="s">
        <v>32</v>
      </c>
      <c r="E14" t="s">
        <v>30</v>
      </c>
      <c r="F14" t="s">
        <v>160</v>
      </c>
      <c r="G14" t="s">
        <v>108</v>
      </c>
      <c r="H14" s="7"/>
      <c r="I14" s="8">
        <v>3150</v>
      </c>
      <c r="J14" s="7" t="s">
        <v>126</v>
      </c>
      <c r="K14" s="7"/>
      <c r="L14" s="7"/>
      <c r="M14" s="7"/>
      <c r="N14" s="8">
        <v>3150</v>
      </c>
      <c r="O14" s="8" t="s">
        <v>126</v>
      </c>
      <c r="P14" s="8"/>
      <c r="Q14" s="8"/>
      <c r="R14" s="8"/>
      <c r="S14" s="8">
        <f>+N14</f>
        <v>3150</v>
      </c>
      <c r="T14" s="8" t="s">
        <v>126</v>
      </c>
      <c r="U14" s="8"/>
      <c r="V14" s="8"/>
      <c r="W14" s="8"/>
      <c r="X14" s="8">
        <f>+S14</f>
        <v>3150</v>
      </c>
      <c r="Y14" s="7" t="str">
        <f t="shared" si="1"/>
        <v>dio doprinosa na plate iz transfera</v>
      </c>
      <c r="Z14" s="7"/>
    </row>
    <row r="15" spans="1:28" x14ac:dyDescent="0.25">
      <c r="A15" t="s">
        <v>36</v>
      </c>
      <c r="B15" t="s">
        <v>31</v>
      </c>
      <c r="E15" t="s">
        <v>30</v>
      </c>
      <c r="F15" t="s">
        <v>160</v>
      </c>
      <c r="G15" t="s">
        <v>108</v>
      </c>
      <c r="H15" s="7"/>
      <c r="I15" s="8">
        <v>10000</v>
      </c>
      <c r="J15" s="7" t="s">
        <v>127</v>
      </c>
      <c r="K15" s="7"/>
      <c r="L15" s="7"/>
      <c r="M15" s="7"/>
      <c r="N15" s="8">
        <v>10000</v>
      </c>
      <c r="O15" s="8" t="s">
        <v>127</v>
      </c>
      <c r="P15" s="8"/>
      <c r="Q15" s="8"/>
      <c r="R15" s="8"/>
      <c r="S15" s="8">
        <v>10000</v>
      </c>
      <c r="T15" s="8" t="s">
        <v>127</v>
      </c>
      <c r="U15" s="8"/>
      <c r="V15" s="8"/>
      <c r="W15" s="8"/>
      <c r="X15" s="8">
        <f t="shared" si="0"/>
        <v>10000</v>
      </c>
      <c r="Y15" s="7" t="str">
        <f t="shared" si="1"/>
        <v xml:space="preserve">putni troškovi planirani na osnovu iskustva iz prethodnih godina </v>
      </c>
      <c r="Z15" s="7"/>
    </row>
    <row r="16" spans="1:28" x14ac:dyDescent="0.25">
      <c r="A16" t="s">
        <v>36</v>
      </c>
      <c r="B16" t="s">
        <v>32</v>
      </c>
      <c r="E16" t="s">
        <v>30</v>
      </c>
      <c r="F16" t="s">
        <v>160</v>
      </c>
      <c r="G16" t="s">
        <v>108</v>
      </c>
      <c r="H16" s="7"/>
      <c r="I16" s="8">
        <v>15000</v>
      </c>
      <c r="J16" s="7" t="s">
        <v>128</v>
      </c>
      <c r="K16" s="7"/>
      <c r="L16" s="7"/>
      <c r="M16" s="7"/>
      <c r="N16" s="8">
        <v>15000</v>
      </c>
      <c r="O16" s="8" t="s">
        <v>128</v>
      </c>
      <c r="P16" s="8"/>
      <c r="Q16" s="8"/>
      <c r="R16" s="8"/>
      <c r="S16" s="8">
        <v>15000</v>
      </c>
      <c r="T16" s="8" t="s">
        <v>128</v>
      </c>
      <c r="U16" s="8"/>
      <c r="V16" s="8"/>
      <c r="W16" s="8"/>
      <c r="X16" s="8">
        <f t="shared" si="0"/>
        <v>15000</v>
      </c>
      <c r="Y16" s="7" t="str">
        <f t="shared" si="1"/>
        <v>putni troškovi iz projekata</v>
      </c>
      <c r="Z16" s="7"/>
    </row>
    <row r="17" spans="1:26" x14ac:dyDescent="0.25">
      <c r="A17" t="s">
        <v>37</v>
      </c>
      <c r="B17" t="s">
        <v>29</v>
      </c>
      <c r="E17" t="s">
        <v>30</v>
      </c>
      <c r="F17" t="s">
        <v>160</v>
      </c>
      <c r="G17" t="s">
        <v>108</v>
      </c>
      <c r="H17" s="7"/>
      <c r="I17" s="8">
        <v>133033</v>
      </c>
      <c r="J17" s="7" t="s">
        <v>129</v>
      </c>
      <c r="K17" s="7"/>
      <c r="L17" s="7"/>
      <c r="M17" s="7"/>
      <c r="N17" s="8">
        <v>160000</v>
      </c>
      <c r="O17" s="8" t="s">
        <v>129</v>
      </c>
      <c r="P17" s="8"/>
      <c r="Q17" s="8"/>
      <c r="R17" s="8"/>
      <c r="S17" s="8">
        <f>+N17</f>
        <v>160000</v>
      </c>
      <c r="T17" s="8" t="s">
        <v>129</v>
      </c>
      <c r="U17" s="8"/>
      <c r="V17" s="8"/>
      <c r="W17" s="8"/>
      <c r="X17" s="8">
        <f t="shared" si="0"/>
        <v>160000</v>
      </c>
      <c r="Y17" s="7" t="str">
        <f t="shared" si="1"/>
        <v xml:space="preserve">Izdaci za energiju planirani na osnovu iskustva iz prethodnih godina </v>
      </c>
      <c r="Z17" s="7"/>
    </row>
    <row r="18" spans="1:26" x14ac:dyDescent="0.25">
      <c r="A18" t="s">
        <v>37</v>
      </c>
      <c r="B18" t="s">
        <v>31</v>
      </c>
      <c r="E18" t="s">
        <v>30</v>
      </c>
      <c r="F18" t="s">
        <v>160</v>
      </c>
      <c r="G18" t="s">
        <v>108</v>
      </c>
      <c r="H18" s="7"/>
      <c r="I18" s="8">
        <v>5000</v>
      </c>
      <c r="J18" s="7" t="s">
        <v>129</v>
      </c>
      <c r="K18" s="7"/>
      <c r="L18" s="7"/>
      <c r="M18" s="7"/>
      <c r="N18" s="8">
        <v>10000</v>
      </c>
      <c r="O18" s="8" t="s">
        <v>129</v>
      </c>
      <c r="P18" s="8"/>
      <c r="Q18" s="8"/>
      <c r="R18" s="8"/>
      <c r="S18" s="8">
        <v>10000</v>
      </c>
      <c r="T18" s="8" t="s">
        <v>129</v>
      </c>
      <c r="U18" s="8"/>
      <c r="V18" s="8"/>
      <c r="W18" s="8"/>
      <c r="X18" s="8">
        <f t="shared" si="0"/>
        <v>10000</v>
      </c>
      <c r="Y18" s="7" t="str">
        <f t="shared" si="1"/>
        <v xml:space="preserve">Izdaci za energiju planirani na osnovu iskustva iz prethodnih godina </v>
      </c>
      <c r="Z18" s="7"/>
    </row>
    <row r="19" spans="1:26" x14ac:dyDescent="0.25">
      <c r="A19" t="s">
        <v>38</v>
      </c>
      <c r="B19" t="s">
        <v>29</v>
      </c>
      <c r="E19" t="s">
        <v>30</v>
      </c>
      <c r="F19" t="s">
        <v>160</v>
      </c>
      <c r="G19" t="s">
        <v>108</v>
      </c>
      <c r="H19" s="7"/>
      <c r="I19" s="8">
        <v>45000</v>
      </c>
      <c r="J19" s="7" t="s">
        <v>130</v>
      </c>
      <c r="K19" s="7"/>
      <c r="L19" s="7"/>
      <c r="M19" s="7"/>
      <c r="N19" s="8">
        <v>49503</v>
      </c>
      <c r="O19" s="8" t="s">
        <v>130</v>
      </c>
      <c r="P19" s="8"/>
      <c r="Q19" s="8"/>
      <c r="R19" s="8"/>
      <c r="S19" s="8">
        <v>50000</v>
      </c>
      <c r="T19" s="8" t="s">
        <v>130</v>
      </c>
      <c r="U19" s="8"/>
      <c r="V19" s="8"/>
      <c r="W19" s="8"/>
      <c r="X19" s="8">
        <f t="shared" si="0"/>
        <v>50000</v>
      </c>
      <c r="Y19" s="7" t="str">
        <f t="shared" si="1"/>
        <v xml:space="preserve">Izdaci za komunalne usluge- procjena na osnovu iskustva iz prethodnih godina </v>
      </c>
      <c r="Z19" s="7"/>
    </row>
    <row r="20" spans="1:26" x14ac:dyDescent="0.25">
      <c r="A20" t="s">
        <v>38</v>
      </c>
      <c r="B20" t="s">
        <v>31</v>
      </c>
      <c r="E20" t="s">
        <v>30</v>
      </c>
      <c r="F20" t="s">
        <v>160</v>
      </c>
      <c r="G20" t="s">
        <v>108</v>
      </c>
      <c r="H20" s="7"/>
      <c r="I20" s="8">
        <v>5000</v>
      </c>
      <c r="J20" s="7" t="s">
        <v>130</v>
      </c>
      <c r="K20" s="7"/>
      <c r="L20" s="7"/>
      <c r="M20" s="7"/>
      <c r="N20" s="8">
        <v>10000</v>
      </c>
      <c r="O20" s="8" t="s">
        <v>130</v>
      </c>
      <c r="P20" s="8"/>
      <c r="Q20" s="8"/>
      <c r="R20" s="8"/>
      <c r="S20" s="8">
        <v>10000</v>
      </c>
      <c r="T20" s="8" t="s">
        <v>130</v>
      </c>
      <c r="U20" s="8"/>
      <c r="V20" s="8"/>
      <c r="W20" s="8"/>
      <c r="X20" s="8">
        <f t="shared" si="0"/>
        <v>10000</v>
      </c>
      <c r="Y20" s="7" t="str">
        <f t="shared" si="1"/>
        <v xml:space="preserve">Izdaci za komunalne usluge- procjena na osnovu iskustva iz prethodnih godina </v>
      </c>
      <c r="Z20" s="7"/>
    </row>
    <row r="21" spans="1:26" x14ac:dyDescent="0.25">
      <c r="A21" t="s">
        <v>39</v>
      </c>
      <c r="B21" t="s">
        <v>31</v>
      </c>
      <c r="E21" t="s">
        <v>30</v>
      </c>
      <c r="F21" t="s">
        <v>160</v>
      </c>
      <c r="G21" t="s">
        <v>108</v>
      </c>
      <c r="H21" s="7"/>
      <c r="I21" s="8">
        <v>20000</v>
      </c>
      <c r="J21" s="7" t="s">
        <v>131</v>
      </c>
      <c r="K21" s="7"/>
      <c r="L21" s="7"/>
      <c r="M21" s="7"/>
      <c r="N21" s="8">
        <v>30000</v>
      </c>
      <c r="O21" s="8" t="s">
        <v>131</v>
      </c>
      <c r="P21" s="8"/>
      <c r="Q21" s="8"/>
      <c r="R21" s="8"/>
      <c r="S21" s="8">
        <v>30000</v>
      </c>
      <c r="T21" s="8" t="s">
        <v>131</v>
      </c>
      <c r="U21" s="8"/>
      <c r="V21" s="8"/>
      <c r="W21" s="8"/>
      <c r="X21" s="8">
        <f t="shared" si="0"/>
        <v>30000</v>
      </c>
      <c r="Y21" s="7" t="str">
        <f t="shared" si="1"/>
        <v xml:space="preserve">Izdaci za nabavku materijala- procjena na osnovu iskustva iz prethodnih godina </v>
      </c>
      <c r="Z21" s="7"/>
    </row>
    <row r="22" spans="1:26" x14ac:dyDescent="0.25">
      <c r="A22" t="s">
        <v>39</v>
      </c>
      <c r="B22" t="s">
        <v>32</v>
      </c>
      <c r="E22" t="s">
        <v>30</v>
      </c>
      <c r="F22" t="s">
        <v>160</v>
      </c>
      <c r="G22" t="s">
        <v>108</v>
      </c>
      <c r="H22" s="7"/>
      <c r="I22" s="8">
        <v>5000</v>
      </c>
      <c r="J22" s="7" t="s">
        <v>132</v>
      </c>
      <c r="K22" s="7"/>
      <c r="L22" s="7"/>
      <c r="M22" s="7"/>
      <c r="N22" s="8">
        <v>5000</v>
      </c>
      <c r="O22" s="8" t="s">
        <v>132</v>
      </c>
      <c r="P22" s="8"/>
      <c r="Q22" s="8"/>
      <c r="R22" s="8"/>
      <c r="S22" s="8">
        <v>5000</v>
      </c>
      <c r="T22" s="8" t="s">
        <v>132</v>
      </c>
      <c r="U22" s="8"/>
      <c r="V22" s="8"/>
      <c r="W22" s="8"/>
      <c r="X22" s="8">
        <f t="shared" si="0"/>
        <v>5000</v>
      </c>
      <c r="Y22" s="7" t="str">
        <f t="shared" si="1"/>
        <v>Izdaci za nabavku materijala- iz projekata</v>
      </c>
      <c r="Z22" s="7"/>
    </row>
    <row r="23" spans="1:26" x14ac:dyDescent="0.25">
      <c r="A23" t="s">
        <v>40</v>
      </c>
      <c r="B23" t="s">
        <v>31</v>
      </c>
      <c r="E23" t="s">
        <v>30</v>
      </c>
      <c r="F23" t="s">
        <v>160</v>
      </c>
      <c r="G23" t="s">
        <v>108</v>
      </c>
      <c r="H23" s="7"/>
      <c r="I23" s="8">
        <v>5000</v>
      </c>
      <c r="J23" s="7" t="s">
        <v>133</v>
      </c>
      <c r="K23" s="7"/>
      <c r="L23" s="7"/>
      <c r="M23" s="7"/>
      <c r="N23" s="8">
        <v>3000</v>
      </c>
      <c r="O23" s="8" t="s">
        <v>133</v>
      </c>
      <c r="P23" s="8"/>
      <c r="Q23" s="8"/>
      <c r="R23" s="8"/>
      <c r="S23" s="8">
        <v>3000</v>
      </c>
      <c r="T23" s="8" t="s">
        <v>133</v>
      </c>
      <c r="U23" s="8"/>
      <c r="V23" s="8"/>
      <c r="W23" s="8"/>
      <c r="X23" s="8">
        <f t="shared" si="0"/>
        <v>3000</v>
      </c>
      <c r="Y23" s="7" t="str">
        <f t="shared" si="1"/>
        <v xml:space="preserve">Izdaci za usluge prevoza i goriva- procjena na osnovu iskustva iz prethodnih godina </v>
      </c>
      <c r="Z23" s="7"/>
    </row>
    <row r="24" spans="1:26" x14ac:dyDescent="0.25">
      <c r="A24" t="s">
        <v>40</v>
      </c>
      <c r="B24" t="s">
        <v>32</v>
      </c>
      <c r="E24" t="s">
        <v>30</v>
      </c>
      <c r="F24" t="s">
        <v>160</v>
      </c>
      <c r="G24" t="s">
        <v>108</v>
      </c>
      <c r="H24" s="7"/>
      <c r="I24" s="8">
        <v>5000</v>
      </c>
      <c r="J24" s="7" t="s">
        <v>134</v>
      </c>
      <c r="K24" s="7"/>
      <c r="L24" s="7"/>
      <c r="M24" s="7"/>
      <c r="N24" s="8">
        <v>5000</v>
      </c>
      <c r="O24" s="8" t="s">
        <v>134</v>
      </c>
      <c r="P24" s="8"/>
      <c r="Q24" s="8"/>
      <c r="R24" s="8"/>
      <c r="S24" s="8">
        <v>5000</v>
      </c>
      <c r="T24" s="8" t="s">
        <v>134</v>
      </c>
      <c r="U24" s="8"/>
      <c r="V24" s="8"/>
      <c r="W24" s="8"/>
      <c r="X24" s="8">
        <f t="shared" si="0"/>
        <v>5000</v>
      </c>
      <c r="Y24" s="7" t="str">
        <f t="shared" si="1"/>
        <v>Izdaci za usluge prevoza i goriva- iz projekata</v>
      </c>
      <c r="Z24" s="7"/>
    </row>
    <row r="25" spans="1:26" x14ac:dyDescent="0.25">
      <c r="A25" t="s">
        <v>41</v>
      </c>
      <c r="B25" t="s">
        <v>31</v>
      </c>
      <c r="E25" t="s">
        <v>30</v>
      </c>
      <c r="F25" t="s">
        <v>160</v>
      </c>
      <c r="G25" t="s">
        <v>108</v>
      </c>
      <c r="H25" s="7"/>
      <c r="I25" s="8">
        <v>5000</v>
      </c>
      <c r="J25" s="7" t="s">
        <v>135</v>
      </c>
      <c r="K25" s="7"/>
      <c r="L25" s="7"/>
      <c r="M25" s="7"/>
      <c r="N25" s="8">
        <v>3000</v>
      </c>
      <c r="O25" s="8" t="s">
        <v>135</v>
      </c>
      <c r="P25" s="8"/>
      <c r="Q25" s="8"/>
      <c r="R25" s="8"/>
      <c r="S25" s="8">
        <v>3000</v>
      </c>
      <c r="T25" s="8" t="s">
        <v>135</v>
      </c>
      <c r="U25" s="8"/>
      <c r="V25" s="8"/>
      <c r="W25" s="8"/>
      <c r="X25" s="8">
        <f t="shared" si="0"/>
        <v>3000</v>
      </c>
      <c r="Y25" s="7" t="str">
        <f t="shared" si="1"/>
        <v xml:space="preserve">izdaci za unajmljivanje imovine i opreme za odvijanje nastavnog procesa na osnovu iskustva iz prethodnih godina </v>
      </c>
      <c r="Z25" s="7"/>
    </row>
    <row r="26" spans="1:26" x14ac:dyDescent="0.25">
      <c r="A26" t="s">
        <v>41</v>
      </c>
      <c r="B26" t="s">
        <v>32</v>
      </c>
      <c r="E26" t="s">
        <v>30</v>
      </c>
      <c r="F26" t="s">
        <v>160</v>
      </c>
      <c r="G26" t="s">
        <v>108</v>
      </c>
      <c r="H26" s="7"/>
      <c r="I26" s="8">
        <v>5000</v>
      </c>
      <c r="J26" s="7" t="s">
        <v>136</v>
      </c>
      <c r="K26" s="7"/>
      <c r="L26" s="7"/>
      <c r="M26" s="7"/>
      <c r="N26" s="8">
        <v>5000</v>
      </c>
      <c r="O26" s="8" t="s">
        <v>136</v>
      </c>
      <c r="P26" s="8"/>
      <c r="Q26" s="8"/>
      <c r="R26" s="8"/>
      <c r="S26" s="8">
        <v>5000</v>
      </c>
      <c r="T26" s="8" t="s">
        <v>136</v>
      </c>
      <c r="U26" s="8"/>
      <c r="V26" s="8"/>
      <c r="W26" s="8"/>
      <c r="X26" s="8">
        <f t="shared" si="0"/>
        <v>5000</v>
      </c>
      <c r="Y26" s="7" t="str">
        <f t="shared" si="1"/>
        <v xml:space="preserve">izdaci za unajmljivanje imovine i opreme - iz projekata </v>
      </c>
      <c r="Z26" s="7"/>
    </row>
    <row r="27" spans="1:26" x14ac:dyDescent="0.25">
      <c r="A27" t="s">
        <v>42</v>
      </c>
      <c r="B27" t="s">
        <v>29</v>
      </c>
      <c r="E27" t="s">
        <v>30</v>
      </c>
      <c r="F27" t="s">
        <v>160</v>
      </c>
      <c r="G27" t="s">
        <v>108</v>
      </c>
      <c r="H27" s="7"/>
      <c r="I27" s="8">
        <v>7500</v>
      </c>
      <c r="J27" s="7" t="s">
        <v>137</v>
      </c>
      <c r="K27" s="7"/>
      <c r="L27" s="7"/>
      <c r="M27" s="7"/>
      <c r="N27" s="8">
        <v>10000</v>
      </c>
      <c r="O27" s="8" t="s">
        <v>137</v>
      </c>
      <c r="P27" s="8"/>
      <c r="Q27" s="8"/>
      <c r="R27" s="8"/>
      <c r="S27" s="8">
        <v>20000</v>
      </c>
      <c r="T27" s="8" t="s">
        <v>137</v>
      </c>
      <c r="U27" s="8"/>
      <c r="V27" s="8"/>
      <c r="W27" s="8"/>
      <c r="X27" s="8">
        <f t="shared" si="0"/>
        <v>20000</v>
      </c>
      <c r="Y27" s="7" t="str">
        <f t="shared" si="1"/>
        <v>Izdaci za tekuće održavanje - na osnovu iskustva iz prethodnih godina (različiti troškovi vezani za održavanje zgrade i opreme, servisiranje i sl)</v>
      </c>
      <c r="Z27" s="7"/>
    </row>
    <row r="28" spans="1:26" x14ac:dyDescent="0.25">
      <c r="A28" t="s">
        <v>42</v>
      </c>
      <c r="B28" t="s">
        <v>31</v>
      </c>
      <c r="E28" t="s">
        <v>30</v>
      </c>
      <c r="F28" t="s">
        <v>160</v>
      </c>
      <c r="G28" t="s">
        <v>108</v>
      </c>
      <c r="H28" s="7"/>
      <c r="I28" s="8">
        <v>20000</v>
      </c>
      <c r="J28" s="7" t="s">
        <v>137</v>
      </c>
      <c r="K28" s="7"/>
      <c r="L28" s="7"/>
      <c r="M28" s="7"/>
      <c r="N28" s="8">
        <v>20000</v>
      </c>
      <c r="O28" s="8" t="s">
        <v>137</v>
      </c>
      <c r="P28" s="8"/>
      <c r="Q28" s="8"/>
      <c r="R28" s="8"/>
      <c r="S28" s="8">
        <v>20000</v>
      </c>
      <c r="T28" s="8" t="s">
        <v>137</v>
      </c>
      <c r="U28" s="8"/>
      <c r="V28" s="8"/>
      <c r="W28" s="8"/>
      <c r="X28" s="8">
        <f t="shared" si="0"/>
        <v>20000</v>
      </c>
      <c r="Y28" s="7" t="str">
        <f t="shared" si="1"/>
        <v>Izdaci za tekuće održavanje - na osnovu iskustva iz prethodnih godina (različiti troškovi vezani za održavanje zgrade i opreme, servisiranje i sl)</v>
      </c>
      <c r="Z28" s="7"/>
    </row>
    <row r="29" spans="1:26" x14ac:dyDescent="0.25">
      <c r="A29" t="s">
        <v>42</v>
      </c>
      <c r="B29" t="s">
        <v>32</v>
      </c>
      <c r="E29" t="s">
        <v>30</v>
      </c>
      <c r="F29" t="s">
        <v>160</v>
      </c>
      <c r="G29" t="s">
        <v>108</v>
      </c>
      <c r="H29" s="7"/>
      <c r="I29" s="8">
        <v>5000</v>
      </c>
      <c r="J29" s="7" t="s">
        <v>138</v>
      </c>
      <c r="K29" s="7"/>
      <c r="L29" s="7"/>
      <c r="M29" s="7"/>
      <c r="N29" s="8">
        <v>5000</v>
      </c>
      <c r="O29" s="8" t="s">
        <v>138</v>
      </c>
      <c r="P29" s="8"/>
      <c r="Q29" s="8"/>
      <c r="R29" s="8"/>
      <c r="S29" s="8">
        <v>5000</v>
      </c>
      <c r="T29" s="8" t="s">
        <v>138</v>
      </c>
      <c r="U29" s="8"/>
      <c r="V29" s="8"/>
      <c r="W29" s="8"/>
      <c r="X29" s="8">
        <f t="shared" si="0"/>
        <v>5000</v>
      </c>
      <c r="Y29" s="7" t="str">
        <f t="shared" si="1"/>
        <v>Izdaci za tekuće održavanje - iz projekata</v>
      </c>
      <c r="Z29" s="7"/>
    </row>
    <row r="30" spans="1:26" x14ac:dyDescent="0.25">
      <c r="A30" t="s">
        <v>43</v>
      </c>
      <c r="B30" t="s">
        <v>31</v>
      </c>
      <c r="E30" t="s">
        <v>30</v>
      </c>
      <c r="F30" t="s">
        <v>160</v>
      </c>
      <c r="G30" t="s">
        <v>108</v>
      </c>
      <c r="H30" s="7"/>
      <c r="I30" s="8">
        <v>18000</v>
      </c>
      <c r="J30" s="7" t="s">
        <v>139</v>
      </c>
      <c r="K30" s="7"/>
      <c r="L30" s="7"/>
      <c r="M30" s="7"/>
      <c r="N30" s="8">
        <v>10000</v>
      </c>
      <c r="O30" s="8" t="s">
        <v>139</v>
      </c>
      <c r="P30" s="8"/>
      <c r="Q30" s="8"/>
      <c r="R30" s="8"/>
      <c r="S30" s="8">
        <v>18000</v>
      </c>
      <c r="T30" s="8" t="s">
        <v>139</v>
      </c>
      <c r="U30" s="8"/>
      <c r="V30" s="8"/>
      <c r="W30" s="8"/>
      <c r="X30" s="8">
        <f t="shared" si="0"/>
        <v>18000</v>
      </c>
      <c r="Y30" s="7" t="str">
        <f t="shared" si="1"/>
        <v xml:space="preserve">Izdaci za osiguranje i bankovne usluge -na osnovu iskustva iz prethodnih godina </v>
      </c>
      <c r="Z30" s="7"/>
    </row>
    <row r="31" spans="1:26" x14ac:dyDescent="0.25">
      <c r="A31" t="s">
        <v>43</v>
      </c>
      <c r="B31" s="5" t="s">
        <v>32</v>
      </c>
      <c r="C31" s="5"/>
      <c r="D31" s="5"/>
      <c r="E31" s="5" t="s">
        <v>30</v>
      </c>
      <c r="F31" s="5" t="s">
        <v>160</v>
      </c>
      <c r="G31" s="5" t="s">
        <v>108</v>
      </c>
      <c r="H31" s="5"/>
      <c r="I31" s="6">
        <v>1000</v>
      </c>
      <c r="J31" s="5" t="s">
        <v>140</v>
      </c>
      <c r="K31" s="7"/>
      <c r="L31" s="7"/>
      <c r="M31" s="7"/>
      <c r="N31" s="8">
        <v>1000</v>
      </c>
      <c r="O31" s="8" t="s">
        <v>140</v>
      </c>
      <c r="P31" s="8"/>
      <c r="Q31" s="8"/>
      <c r="R31" s="8"/>
      <c r="S31" s="8">
        <v>1000</v>
      </c>
      <c r="T31" s="8" t="s">
        <v>140</v>
      </c>
      <c r="U31" s="8"/>
      <c r="V31" s="8"/>
      <c r="W31" s="8"/>
      <c r="X31" s="8">
        <f t="shared" si="0"/>
        <v>1000</v>
      </c>
      <c r="Y31" s="7" t="str">
        <f t="shared" si="1"/>
        <v>Izdaci za osiguranje i bankovne usluge - iz projekata</v>
      </c>
      <c r="Z31" s="7"/>
    </row>
    <row r="32" spans="1:26" x14ac:dyDescent="0.25">
      <c r="A32" t="s">
        <v>44</v>
      </c>
      <c r="B32" s="5" t="s">
        <v>29</v>
      </c>
      <c r="C32" s="5"/>
      <c r="D32" s="5"/>
      <c r="E32" s="5" t="s">
        <v>30</v>
      </c>
      <c r="F32" s="5" t="s">
        <v>160</v>
      </c>
      <c r="G32" s="5" t="s">
        <v>108</v>
      </c>
      <c r="H32" s="5"/>
      <c r="I32" s="6">
        <v>47750</v>
      </c>
      <c r="J32" s="5" t="s">
        <v>141</v>
      </c>
      <c r="K32" s="7"/>
      <c r="L32" s="7"/>
      <c r="M32" s="7"/>
      <c r="N32" s="8">
        <f>53000+23400</f>
        <v>76400</v>
      </c>
      <c r="O32" s="8" t="s">
        <v>141</v>
      </c>
      <c r="P32" s="8"/>
      <c r="Q32" s="8"/>
      <c r="R32" s="8"/>
      <c r="S32" s="8">
        <f>+N32</f>
        <v>76400</v>
      </c>
      <c r="T32" s="8" t="s">
        <v>141</v>
      </c>
      <c r="U32" s="8"/>
      <c r="V32" s="8"/>
      <c r="W32" s="8"/>
      <c r="X32" s="8">
        <f t="shared" si="0"/>
        <v>76400</v>
      </c>
      <c r="Y32" s="7" t="str">
        <f t="shared" si="1"/>
        <v>ugovorene usluge</v>
      </c>
      <c r="Z32" s="7"/>
    </row>
    <row r="33" spans="1:26" x14ac:dyDescent="0.25">
      <c r="A33" s="5" t="s">
        <v>44</v>
      </c>
      <c r="B33" s="5" t="s">
        <v>31</v>
      </c>
      <c r="C33" s="5"/>
      <c r="D33" s="5"/>
      <c r="E33" s="5" t="s">
        <v>30</v>
      </c>
      <c r="F33" s="5" t="s">
        <v>160</v>
      </c>
      <c r="G33" s="5" t="s">
        <v>108</v>
      </c>
      <c r="H33" s="5"/>
      <c r="I33" s="6">
        <v>175000</v>
      </c>
      <c r="J33" s="5" t="s">
        <v>142</v>
      </c>
      <c r="K33" s="7"/>
      <c r="L33" s="7"/>
      <c r="M33" s="7"/>
      <c r="N33" s="8">
        <v>175000</v>
      </c>
      <c r="O33" s="8" t="s">
        <v>142</v>
      </c>
      <c r="P33" s="8"/>
      <c r="Q33" s="8"/>
      <c r="R33" s="8"/>
      <c r="S33" s="8">
        <v>175000</v>
      </c>
      <c r="T33" s="8" t="s">
        <v>142</v>
      </c>
      <c r="U33" s="8"/>
      <c r="V33" s="8"/>
      <c r="W33" s="8"/>
      <c r="X33" s="8">
        <f t="shared" si="0"/>
        <v>175000</v>
      </c>
      <c r="Y33" s="7" t="str">
        <f t="shared" si="1"/>
        <v>različite ugovorene usluge i ugovori o djelu (spoljni saradnici angažovani u nastavi), isplata honorara gostujućim profesorima na doktorskom studiju i različite ugovorene usluge potrebne za odvijanje nastavnog i radnog procesa i koje su zakonom obavezujuće kao sto su zdravstvene usluge, sanitarne usluge, održavanje vatrogasne opreme, hardverske i softverske usluge i sl.</v>
      </c>
      <c r="Z33" s="7"/>
    </row>
    <row r="34" spans="1:26" x14ac:dyDescent="0.25">
      <c r="A34" t="s">
        <v>44</v>
      </c>
      <c r="B34" t="s">
        <v>32</v>
      </c>
      <c r="E34" t="s">
        <v>30</v>
      </c>
      <c r="F34" t="s">
        <v>160</v>
      </c>
      <c r="G34" t="s">
        <v>108</v>
      </c>
      <c r="H34" s="7"/>
      <c r="I34" s="8">
        <v>345400</v>
      </c>
      <c r="J34" s="7" t="s">
        <v>143</v>
      </c>
      <c r="K34" s="7"/>
      <c r="L34" s="7"/>
      <c r="M34" s="7"/>
      <c r="N34" s="8">
        <v>350000</v>
      </c>
      <c r="O34" s="8" t="s">
        <v>143</v>
      </c>
      <c r="P34" s="8"/>
      <c r="Q34" s="8"/>
      <c r="R34" s="8"/>
      <c r="S34" s="8">
        <v>350000</v>
      </c>
      <c r="T34" s="8" t="s">
        <v>143</v>
      </c>
      <c r="U34" s="8"/>
      <c r="V34" s="8"/>
      <c r="W34" s="8"/>
      <c r="X34" s="8">
        <f t="shared" si="0"/>
        <v>350000</v>
      </c>
      <c r="Y34" s="7" t="str">
        <f t="shared" si="1"/>
        <v>isplate iz razlicitih projekata</v>
      </c>
      <c r="Z34" s="7"/>
    </row>
    <row r="35" spans="1:26" x14ac:dyDescent="0.25">
      <c r="A35" t="s">
        <v>44</v>
      </c>
      <c r="B35" t="s">
        <v>29</v>
      </c>
      <c r="C35" t="s">
        <v>164</v>
      </c>
      <c r="E35" t="s">
        <v>30</v>
      </c>
      <c r="F35" t="s">
        <v>160</v>
      </c>
      <c r="G35" t="s">
        <v>108</v>
      </c>
      <c r="H35" s="7"/>
      <c r="I35" s="8">
        <v>16000</v>
      </c>
      <c r="J35" s="7" t="s">
        <v>145</v>
      </c>
      <c r="K35" s="7"/>
      <c r="L35" s="7"/>
      <c r="M35" s="7"/>
      <c r="N35" s="8">
        <v>20000</v>
      </c>
      <c r="O35" s="8" t="s">
        <v>145</v>
      </c>
      <c r="P35" s="8"/>
      <c r="Q35" s="8"/>
      <c r="R35" s="8"/>
      <c r="S35" s="8">
        <v>20000</v>
      </c>
      <c r="T35" s="8" t="s">
        <v>145</v>
      </c>
      <c r="U35" s="8"/>
      <c r="V35" s="8"/>
      <c r="W35" s="8"/>
      <c r="X35" s="8">
        <v>20500</v>
      </c>
      <c r="Y35" s="7" t="str">
        <f t="shared" si="1"/>
        <v>0.5% planiranog iznosa neto plata</v>
      </c>
      <c r="Z35" s="7"/>
    </row>
    <row r="36" spans="1:26" x14ac:dyDescent="0.25">
      <c r="A36" t="s">
        <v>44</v>
      </c>
      <c r="B36" t="s">
        <v>31</v>
      </c>
      <c r="C36" t="s">
        <v>164</v>
      </c>
      <c r="E36" t="s">
        <v>30</v>
      </c>
      <c r="F36" t="s">
        <v>160</v>
      </c>
      <c r="G36" t="s">
        <v>108</v>
      </c>
      <c r="H36" s="7"/>
      <c r="I36" s="8">
        <v>2000</v>
      </c>
      <c r="J36" s="7" t="s">
        <v>145</v>
      </c>
      <c r="K36" s="7"/>
      <c r="L36" s="7"/>
      <c r="M36" s="7"/>
      <c r="N36" s="8">
        <v>2000</v>
      </c>
      <c r="O36" s="8" t="s">
        <v>145</v>
      </c>
      <c r="P36" s="8"/>
      <c r="Q36" s="8"/>
      <c r="R36" s="8"/>
      <c r="S36" s="8">
        <v>2000</v>
      </c>
      <c r="T36" s="8" t="s">
        <v>145</v>
      </c>
      <c r="U36" s="8"/>
      <c r="V36" s="8"/>
      <c r="W36" s="8"/>
      <c r="X36" s="8">
        <f t="shared" si="0"/>
        <v>2000</v>
      </c>
      <c r="Y36" s="7" t="str">
        <f t="shared" si="1"/>
        <v>0.5% planiranog iznosa neto plata</v>
      </c>
      <c r="Z36" s="7"/>
    </row>
    <row r="37" spans="1:26" x14ac:dyDescent="0.25">
      <c r="A37" t="s">
        <v>44</v>
      </c>
      <c r="B37" t="s">
        <v>32</v>
      </c>
      <c r="C37" t="s">
        <v>164</v>
      </c>
      <c r="E37" t="s">
        <v>30</v>
      </c>
      <c r="F37" t="s">
        <v>160</v>
      </c>
      <c r="G37" t="s">
        <v>108</v>
      </c>
      <c r="H37" s="7"/>
      <c r="I37" s="8">
        <v>200</v>
      </c>
      <c r="J37" s="7" t="s">
        <v>145</v>
      </c>
      <c r="K37" s="7"/>
      <c r="L37" s="7"/>
      <c r="M37" s="7"/>
      <c r="N37" s="8">
        <v>200</v>
      </c>
      <c r="O37" s="8" t="s">
        <v>145</v>
      </c>
      <c r="P37" s="8"/>
      <c r="Q37" s="8"/>
      <c r="R37" s="8"/>
      <c r="S37" s="8">
        <v>200</v>
      </c>
      <c r="T37" s="8" t="s">
        <v>145</v>
      </c>
      <c r="U37" s="8"/>
      <c r="V37" s="8"/>
      <c r="W37" s="8"/>
      <c r="X37" s="8">
        <f t="shared" si="0"/>
        <v>200</v>
      </c>
      <c r="Y37" s="7" t="str">
        <f t="shared" si="1"/>
        <v>0.5% planiranog iznosa neto plata</v>
      </c>
      <c r="Z37" s="7"/>
    </row>
    <row r="38" spans="1:26" x14ac:dyDescent="0.25">
      <c r="A38" t="s">
        <v>44</v>
      </c>
      <c r="B38" t="s">
        <v>29</v>
      </c>
      <c r="C38" t="s">
        <v>165</v>
      </c>
      <c r="E38" t="s">
        <v>30</v>
      </c>
      <c r="F38" t="s">
        <v>160</v>
      </c>
      <c r="G38" t="s">
        <v>108</v>
      </c>
      <c r="H38" s="7"/>
      <c r="I38" s="8">
        <v>6000</v>
      </c>
      <c r="J38" s="7" t="s">
        <v>147</v>
      </c>
      <c r="K38" s="7"/>
      <c r="L38" s="7"/>
      <c r="M38" s="7"/>
      <c r="N38" s="8">
        <v>6000</v>
      </c>
      <c r="O38" s="8" t="s">
        <v>147</v>
      </c>
      <c r="P38" s="8"/>
      <c r="Q38" s="8"/>
      <c r="R38" s="8"/>
      <c r="S38" s="8">
        <v>6000</v>
      </c>
      <c r="T38" s="8" t="s">
        <v>147</v>
      </c>
      <c r="U38" s="8"/>
      <c r="V38" s="8"/>
      <c r="W38" s="8"/>
      <c r="X38" s="8">
        <f t="shared" si="0"/>
        <v>6000</v>
      </c>
      <c r="Y38" s="7" t="str">
        <f t="shared" si="1"/>
        <v>2 osobe sa invaliditetom</v>
      </c>
      <c r="Z38" s="7"/>
    </row>
    <row r="39" spans="1:26" x14ac:dyDescent="0.25">
      <c r="A39" t="s">
        <v>45</v>
      </c>
      <c r="B39" t="s">
        <v>31</v>
      </c>
      <c r="E39" t="s">
        <v>30</v>
      </c>
      <c r="F39" t="s">
        <v>160</v>
      </c>
      <c r="G39" t="s">
        <v>108</v>
      </c>
      <c r="H39" s="7"/>
      <c r="I39" s="8">
        <v>100</v>
      </c>
      <c r="J39" s="7" t="s">
        <v>148</v>
      </c>
      <c r="K39" s="7"/>
      <c r="L39" s="7"/>
      <c r="M39" s="7"/>
      <c r="N39" s="8">
        <v>3000</v>
      </c>
      <c r="O39" s="8" t="s">
        <v>148</v>
      </c>
      <c r="P39" s="8"/>
      <c r="Q39" s="8"/>
      <c r="R39" s="8"/>
      <c r="S39" s="8">
        <v>2500</v>
      </c>
      <c r="T39" s="8" t="s">
        <v>148</v>
      </c>
      <c r="U39" s="8"/>
      <c r="V39" s="8"/>
      <c r="W39" s="8"/>
      <c r="X39" s="8">
        <f t="shared" si="0"/>
        <v>2500</v>
      </c>
      <c r="Y39" s="7" t="str">
        <f t="shared" si="1"/>
        <v>tekući transferi pojedincima</v>
      </c>
      <c r="Z39" s="7"/>
    </row>
    <row r="40" spans="1:26" x14ac:dyDescent="0.25">
      <c r="A40" t="s">
        <v>46</v>
      </c>
      <c r="B40" t="s">
        <v>31</v>
      </c>
      <c r="E40" t="s">
        <v>30</v>
      </c>
      <c r="F40" t="s">
        <v>160</v>
      </c>
      <c r="G40" t="s">
        <v>108</v>
      </c>
      <c r="H40" s="7"/>
      <c r="I40" s="8">
        <v>8000</v>
      </c>
      <c r="J40" s="7" t="s">
        <v>149</v>
      </c>
      <c r="K40" s="7"/>
      <c r="L40" s="7"/>
      <c r="M40" s="7"/>
      <c r="N40" s="8">
        <v>8000</v>
      </c>
      <c r="O40" s="8" t="s">
        <v>149</v>
      </c>
      <c r="P40" s="8"/>
      <c r="Q40" s="8"/>
      <c r="R40" s="8"/>
      <c r="S40" s="8">
        <v>8000</v>
      </c>
      <c r="T40" s="8" t="s">
        <v>149</v>
      </c>
      <c r="U40" s="8"/>
      <c r="V40" s="8"/>
      <c r="W40" s="8"/>
      <c r="X40" s="8">
        <f t="shared" si="0"/>
        <v>8000</v>
      </c>
      <c r="Y40" s="7" t="str">
        <f t="shared" si="1"/>
        <v>Grantovi neprofitnim organizacijama, udruženju studenata Fakulteta</v>
      </c>
      <c r="Z40" s="7"/>
    </row>
    <row r="41" spans="1:26" x14ac:dyDescent="0.25">
      <c r="A41" t="s">
        <v>47</v>
      </c>
      <c r="B41" t="s">
        <v>31</v>
      </c>
      <c r="E41" t="s">
        <v>30</v>
      </c>
      <c r="F41" t="s">
        <v>160</v>
      </c>
      <c r="G41" t="s">
        <v>108</v>
      </c>
      <c r="H41" s="7"/>
      <c r="I41" s="8">
        <v>100</v>
      </c>
      <c r="J41" s="7" t="s">
        <v>150</v>
      </c>
      <c r="K41" s="7"/>
      <c r="L41" s="7"/>
      <c r="M41" s="7"/>
      <c r="N41" s="8">
        <v>100</v>
      </c>
      <c r="O41" s="8" t="s">
        <v>150</v>
      </c>
      <c r="P41" s="8"/>
      <c r="Q41" s="8"/>
      <c r="R41" s="8"/>
      <c r="S41" s="8">
        <v>100</v>
      </c>
      <c r="T41" s="8" t="s">
        <v>150</v>
      </c>
      <c r="U41" s="8"/>
      <c r="V41" s="8"/>
      <c r="W41" s="8"/>
      <c r="X41" s="8">
        <f t="shared" si="0"/>
        <v>100</v>
      </c>
      <c r="Y41" s="7" t="str">
        <f t="shared" si="1"/>
        <v>drugi tekući rashodi</v>
      </c>
      <c r="Z41" s="7"/>
    </row>
    <row r="42" spans="1:26" x14ac:dyDescent="0.25">
      <c r="A42" t="s">
        <v>48</v>
      </c>
      <c r="B42" t="s">
        <v>31</v>
      </c>
      <c r="E42" t="s">
        <v>30</v>
      </c>
      <c r="F42" t="s">
        <v>160</v>
      </c>
      <c r="G42" t="s">
        <v>108</v>
      </c>
      <c r="H42" s="7"/>
      <c r="I42" s="8">
        <v>10000</v>
      </c>
      <c r="J42" s="7" t="s">
        <v>151</v>
      </c>
      <c r="K42" s="7"/>
      <c r="L42" s="7"/>
      <c r="M42" s="7"/>
      <c r="N42" s="8">
        <v>10000</v>
      </c>
      <c r="O42" s="8" t="s">
        <v>151</v>
      </c>
      <c r="P42" s="8"/>
      <c r="Q42" s="8"/>
      <c r="R42" s="8"/>
      <c r="S42" s="8">
        <v>10000</v>
      </c>
      <c r="T42" s="8" t="s">
        <v>151</v>
      </c>
      <c r="U42" s="8"/>
      <c r="V42" s="8"/>
      <c r="W42" s="8"/>
      <c r="X42" s="8">
        <f t="shared" si="0"/>
        <v>10000</v>
      </c>
      <c r="Y42" s="7" t="str">
        <f t="shared" si="1"/>
        <v>nabavka opreme (knjige, računarska oprema i ostala oprema potrebna za odvijanje nastavnog i radnog procesa)</v>
      </c>
      <c r="Z42" s="7"/>
    </row>
    <row r="43" spans="1:26" x14ac:dyDescent="0.25">
      <c r="A43" t="s">
        <v>48</v>
      </c>
      <c r="B43" t="s">
        <v>32</v>
      </c>
      <c r="E43" t="s">
        <v>30</v>
      </c>
      <c r="F43" t="s">
        <v>160</v>
      </c>
      <c r="G43" t="s">
        <v>108</v>
      </c>
      <c r="H43" s="7"/>
      <c r="I43" s="8">
        <v>30000</v>
      </c>
      <c r="J43" s="7" t="s">
        <v>152</v>
      </c>
      <c r="K43" s="7"/>
      <c r="L43" s="7"/>
      <c r="M43" s="7"/>
      <c r="N43" s="8">
        <v>30000</v>
      </c>
      <c r="O43" s="8" t="s">
        <v>152</v>
      </c>
      <c r="P43" s="8"/>
      <c r="Q43" s="8"/>
      <c r="R43" s="8"/>
      <c r="S43" s="8">
        <v>30000</v>
      </c>
      <c r="T43" s="8" t="s">
        <v>152</v>
      </c>
      <c r="U43" s="8"/>
      <c r="V43" s="8"/>
      <c r="W43" s="8"/>
      <c r="X43" s="8">
        <f t="shared" si="0"/>
        <v>30000</v>
      </c>
      <c r="Y43" s="7" t="str">
        <f t="shared" si="1"/>
        <v>nabavka opreme iz transfera</v>
      </c>
      <c r="Z43" s="7"/>
    </row>
    <row r="44" spans="1:26" x14ac:dyDescent="0.25">
      <c r="A44" t="s">
        <v>48</v>
      </c>
      <c r="B44" t="s">
        <v>33</v>
      </c>
      <c r="E44" t="s">
        <v>30</v>
      </c>
      <c r="F44" t="s">
        <v>160</v>
      </c>
      <c r="G44" t="s">
        <v>108</v>
      </c>
      <c r="H44" s="7"/>
      <c r="I44" s="8">
        <v>30000</v>
      </c>
      <c r="J44" s="7" t="s">
        <v>153</v>
      </c>
      <c r="K44" s="7"/>
      <c r="L44" s="7"/>
      <c r="M44" s="7"/>
      <c r="N44" s="8">
        <v>30000</v>
      </c>
      <c r="O44" s="8" t="s">
        <v>153</v>
      </c>
      <c r="P44" s="8"/>
      <c r="Q44" s="8"/>
      <c r="R44" s="8"/>
      <c r="S44" s="8">
        <v>30000</v>
      </c>
      <c r="T44" s="8" t="s">
        <v>153</v>
      </c>
      <c r="U44" s="8"/>
      <c r="V44" s="8"/>
      <c r="W44" s="8"/>
      <c r="X44" s="8">
        <f t="shared" si="0"/>
        <v>30000</v>
      </c>
      <c r="Y44" s="7" t="str">
        <f t="shared" si="1"/>
        <v>nabavka opreme iz kapitalnih primitaka</v>
      </c>
      <c r="Z44" s="7"/>
    </row>
    <row r="45" spans="1:26" x14ac:dyDescent="0.25">
      <c r="A45" t="s">
        <v>49</v>
      </c>
      <c r="B45" t="s">
        <v>31</v>
      </c>
      <c r="E45" t="s">
        <v>30</v>
      </c>
      <c r="F45" t="s">
        <v>160</v>
      </c>
      <c r="G45" t="s">
        <v>108</v>
      </c>
      <c r="H45" s="7"/>
      <c r="I45" s="8">
        <v>10000</v>
      </c>
      <c r="J45" s="7" t="s">
        <v>154</v>
      </c>
      <c r="K45" s="7"/>
      <c r="L45" s="7"/>
      <c r="M45" s="7"/>
      <c r="N45" s="8">
        <v>10000</v>
      </c>
      <c r="O45" s="8" t="s">
        <v>154</v>
      </c>
      <c r="P45" s="8"/>
      <c r="Q45" s="8"/>
      <c r="R45" s="8"/>
      <c r="S45" s="8">
        <v>10000</v>
      </c>
      <c r="T45" s="8" t="s">
        <v>154</v>
      </c>
      <c r="U45" s="8"/>
      <c r="V45" s="8"/>
      <c r="W45" s="8"/>
      <c r="X45" s="8">
        <f t="shared" si="0"/>
        <v>10000</v>
      </c>
      <c r="Y45" s="7" t="str">
        <f t="shared" si="1"/>
        <v>licence</v>
      </c>
      <c r="Z45" s="7"/>
    </row>
    <row r="46" spans="1:26" x14ac:dyDescent="0.25">
      <c r="A46" t="s">
        <v>49</v>
      </c>
      <c r="B46" t="s">
        <v>32</v>
      </c>
      <c r="E46" t="s">
        <v>30</v>
      </c>
      <c r="F46" t="s">
        <v>160</v>
      </c>
      <c r="G46" t="s">
        <v>108</v>
      </c>
      <c r="I46" s="4">
        <v>0</v>
      </c>
      <c r="J46" t="s">
        <v>154</v>
      </c>
      <c r="N46" s="4">
        <v>0</v>
      </c>
      <c r="O46" s="4" t="s">
        <v>154</v>
      </c>
      <c r="P46" s="4"/>
      <c r="Q46" s="4"/>
      <c r="R46" s="4"/>
      <c r="S46" s="4">
        <v>0</v>
      </c>
      <c r="T46" s="4" t="s">
        <v>154</v>
      </c>
      <c r="U46" s="4"/>
      <c r="V46" s="4"/>
      <c r="W46" s="4"/>
      <c r="X46" s="4">
        <f t="shared" si="0"/>
        <v>0</v>
      </c>
      <c r="Y46" t="str">
        <f t="shared" si="1"/>
        <v>licence</v>
      </c>
    </row>
    <row r="47" spans="1:26" x14ac:dyDescent="0.25">
      <c r="A47" t="s">
        <v>50</v>
      </c>
      <c r="B47" t="s">
        <v>31</v>
      </c>
      <c r="E47" t="s">
        <v>30</v>
      </c>
      <c r="F47" t="s">
        <v>160</v>
      </c>
      <c r="G47" t="s">
        <v>108</v>
      </c>
      <c r="I47" s="4">
        <v>0</v>
      </c>
      <c r="J47" t="s">
        <v>156</v>
      </c>
      <c r="N47" s="4">
        <v>0</v>
      </c>
      <c r="O47" s="4" t="s">
        <v>157</v>
      </c>
      <c r="P47" s="4"/>
      <c r="Q47" s="4"/>
      <c r="R47" s="4"/>
      <c r="S47" s="4">
        <v>0</v>
      </c>
      <c r="T47" s="4" t="s">
        <v>157</v>
      </c>
      <c r="U47" s="4"/>
      <c r="V47" s="4"/>
      <c r="W47" s="4"/>
      <c r="X47" s="4">
        <f t="shared" si="0"/>
        <v>0</v>
      </c>
      <c r="Y47" t="str">
        <f t="shared" si="1"/>
        <v>rekonstrukcija mokrih čvorova, renoviranje prostorija Fakulteta</v>
      </c>
    </row>
    <row r="48" spans="1:26" x14ac:dyDescent="0.25">
      <c r="A48" t="s">
        <v>50</v>
      </c>
      <c r="B48" t="s">
        <v>32</v>
      </c>
      <c r="E48" t="s">
        <v>30</v>
      </c>
      <c r="F48" t="s">
        <v>160</v>
      </c>
      <c r="G48" t="s">
        <v>108</v>
      </c>
      <c r="I48" s="4">
        <v>10000</v>
      </c>
      <c r="J48" t="s">
        <v>156</v>
      </c>
      <c r="N48" s="4">
        <v>10000</v>
      </c>
      <c r="O48" s="4" t="s">
        <v>156</v>
      </c>
      <c r="P48" s="4"/>
      <c r="Q48" s="4"/>
      <c r="R48" s="4"/>
      <c r="S48" s="4">
        <v>10000</v>
      </c>
      <c r="T48" s="4" t="s">
        <v>156</v>
      </c>
      <c r="U48" s="4"/>
      <c r="V48" s="4"/>
      <c r="W48" s="4"/>
      <c r="X48" s="4">
        <f t="shared" si="0"/>
        <v>10000</v>
      </c>
      <c r="Y48" t="str">
        <f t="shared" si="1"/>
        <v>rekonstrukcija i ulaganje u stolariju i utopljavanje zgrade</v>
      </c>
    </row>
    <row r="49" spans="1:25" x14ac:dyDescent="0.25">
      <c r="A49" t="s">
        <v>50</v>
      </c>
      <c r="B49" t="s">
        <v>33</v>
      </c>
      <c r="E49" t="s">
        <v>30</v>
      </c>
      <c r="F49" t="s">
        <v>160</v>
      </c>
      <c r="G49" t="s">
        <v>108</v>
      </c>
      <c r="I49" s="4">
        <v>40000</v>
      </c>
      <c r="J49" t="s">
        <v>156</v>
      </c>
      <c r="N49" s="4">
        <v>40000</v>
      </c>
      <c r="O49" s="4" t="s">
        <v>156</v>
      </c>
      <c r="P49" s="4"/>
      <c r="Q49" s="4"/>
      <c r="R49" s="4"/>
      <c r="S49" s="4">
        <v>40000</v>
      </c>
      <c r="T49" s="4" t="s">
        <v>156</v>
      </c>
      <c r="U49" s="4"/>
      <c r="V49" s="4"/>
      <c r="W49" s="4"/>
      <c r="X49" s="4">
        <f t="shared" si="0"/>
        <v>40000</v>
      </c>
      <c r="Y49" t="str">
        <f t="shared" si="1"/>
        <v>rekonstrukcija i ulaganje u stolariju i utopljavanje zgrade</v>
      </c>
    </row>
    <row r="50" spans="1:25" x14ac:dyDescent="0.25">
      <c r="I50" s="4">
        <f>SUM(I2:I49)</f>
        <v>5952932</v>
      </c>
      <c r="N50" s="4">
        <f>SUM(N2:N49)</f>
        <v>6149594</v>
      </c>
      <c r="O50" s="4"/>
      <c r="P50" s="4"/>
      <c r="Q50" s="4"/>
      <c r="R50" s="4"/>
      <c r="S50" s="4">
        <f>SUM(S2:S49)</f>
        <v>6191460</v>
      </c>
      <c r="T50" s="4"/>
      <c r="U50" s="4"/>
      <c r="V50" s="4"/>
      <c r="W50" s="4"/>
      <c r="X50" s="4">
        <f>SUM(X2:X49)</f>
        <v>6337277</v>
      </c>
    </row>
  </sheetData>
  <autoFilter ref="A1:AB50" xr:uid="{4E744223-311A-438F-A1DC-F467EEFBE7CD}"/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"/>
  <sheetViews>
    <sheetView workbookViewId="0">
      <selection activeCell="D20" sqref="D20"/>
    </sheetView>
  </sheetViews>
  <sheetFormatPr defaultRowHeight="15" x14ac:dyDescent="0.25"/>
  <cols>
    <col min="1" max="2" width="10" customWidth="1"/>
    <col min="3" max="3" width="20" customWidth="1"/>
    <col min="4" max="7" width="30" customWidth="1"/>
    <col min="8" max="8" width="20" customWidth="1"/>
    <col min="9" max="12" width="30" customWidth="1"/>
    <col min="13" max="13" width="20" customWidth="1"/>
    <col min="14" max="17" width="30" customWidth="1"/>
  </cols>
  <sheetData>
    <row r="1" spans="1:22" x14ac:dyDescent="0.25">
      <c r="A1" t="s">
        <v>0</v>
      </c>
      <c r="B1" t="s">
        <v>1</v>
      </c>
      <c r="C1" s="3" t="s">
        <v>8</v>
      </c>
      <c r="D1" t="s">
        <v>9</v>
      </c>
      <c r="E1" t="s">
        <v>10</v>
      </c>
      <c r="F1" t="s">
        <v>11</v>
      </c>
      <c r="G1" t="s">
        <v>12</v>
      </c>
      <c r="H1" s="3" t="s">
        <v>13</v>
      </c>
      <c r="I1" t="s">
        <v>14</v>
      </c>
      <c r="J1" t="s">
        <v>15</v>
      </c>
      <c r="K1" t="s">
        <v>16</v>
      </c>
      <c r="L1" t="s">
        <v>17</v>
      </c>
      <c r="M1" s="3" t="s">
        <v>18</v>
      </c>
      <c r="N1" t="s">
        <v>19</v>
      </c>
      <c r="O1" t="s">
        <v>20</v>
      </c>
      <c r="P1" t="s">
        <v>21</v>
      </c>
      <c r="Q1" t="s">
        <v>22</v>
      </c>
      <c r="R1" s="3" t="s">
        <v>23</v>
      </c>
      <c r="S1" t="s">
        <v>24</v>
      </c>
      <c r="T1" t="s">
        <v>25</v>
      </c>
      <c r="U1" t="s">
        <v>26</v>
      </c>
      <c r="V1" t="s">
        <v>27</v>
      </c>
    </row>
    <row r="2" spans="1:22" x14ac:dyDescent="0.25">
      <c r="A2">
        <v>722631</v>
      </c>
      <c r="B2" t="s">
        <v>31</v>
      </c>
      <c r="C2">
        <v>567200</v>
      </c>
      <c r="D2" t="s">
        <v>166</v>
      </c>
      <c r="H2" s="4">
        <v>556200</v>
      </c>
      <c r="I2" t="s">
        <v>166</v>
      </c>
      <c r="M2">
        <v>563700</v>
      </c>
      <c r="N2" t="s">
        <v>166</v>
      </c>
      <c r="R2">
        <f>+M2</f>
        <v>563700</v>
      </c>
      <c r="S2" t="s">
        <v>166</v>
      </c>
    </row>
    <row r="3" spans="1:22" x14ac:dyDescent="0.25">
      <c r="A3">
        <v>731121</v>
      </c>
      <c r="B3" t="s">
        <v>32</v>
      </c>
      <c r="C3">
        <v>312950</v>
      </c>
      <c r="D3" t="s">
        <v>167</v>
      </c>
      <c r="H3">
        <v>317550</v>
      </c>
      <c r="I3" t="s">
        <v>167</v>
      </c>
      <c r="M3">
        <f>+H3</f>
        <v>317550</v>
      </c>
      <c r="N3" t="s">
        <v>167</v>
      </c>
      <c r="R3">
        <f t="shared" ref="R3:R8" si="0">+M3</f>
        <v>317550</v>
      </c>
      <c r="S3" t="s">
        <v>167</v>
      </c>
    </row>
    <row r="4" spans="1:22" x14ac:dyDescent="0.25">
      <c r="A4">
        <v>732112</v>
      </c>
      <c r="B4" t="s">
        <v>32</v>
      </c>
      <c r="C4">
        <v>5000</v>
      </c>
      <c r="D4" t="s">
        <v>168</v>
      </c>
      <c r="H4">
        <v>5000</v>
      </c>
      <c r="I4" t="s">
        <v>168</v>
      </c>
      <c r="M4">
        <v>5000</v>
      </c>
      <c r="N4" t="s">
        <v>168</v>
      </c>
      <c r="R4">
        <f t="shared" si="0"/>
        <v>5000</v>
      </c>
      <c r="S4" t="s">
        <v>168</v>
      </c>
    </row>
    <row r="5" spans="1:22" x14ac:dyDescent="0.25">
      <c r="A5">
        <v>732114</v>
      </c>
      <c r="B5" t="s">
        <v>32</v>
      </c>
      <c r="C5">
        <v>100000</v>
      </c>
      <c r="D5" t="s">
        <v>169</v>
      </c>
      <c r="H5">
        <v>100000</v>
      </c>
      <c r="I5" t="s">
        <v>169</v>
      </c>
      <c r="M5">
        <v>100000</v>
      </c>
      <c r="N5" t="s">
        <v>169</v>
      </c>
      <c r="R5">
        <f t="shared" si="0"/>
        <v>100000</v>
      </c>
      <c r="S5" t="s">
        <v>169</v>
      </c>
    </row>
    <row r="6" spans="1:22" x14ac:dyDescent="0.25">
      <c r="A6">
        <v>742114</v>
      </c>
      <c r="B6" t="s">
        <v>32</v>
      </c>
      <c r="C6">
        <v>40000</v>
      </c>
      <c r="D6" t="s">
        <v>170</v>
      </c>
      <c r="H6">
        <v>40000</v>
      </c>
      <c r="I6" t="s">
        <v>170</v>
      </c>
      <c r="M6">
        <v>40000</v>
      </c>
      <c r="N6" t="s">
        <v>170</v>
      </c>
      <c r="R6">
        <f t="shared" si="0"/>
        <v>40000</v>
      </c>
      <c r="S6" t="s">
        <v>170</v>
      </c>
    </row>
    <row r="7" spans="1:22" x14ac:dyDescent="0.25">
      <c r="A7">
        <v>813210</v>
      </c>
      <c r="B7" t="s">
        <v>32</v>
      </c>
      <c r="C7">
        <v>0</v>
      </c>
      <c r="D7" t="s">
        <v>171</v>
      </c>
      <c r="H7">
        <v>0</v>
      </c>
      <c r="I7" t="s">
        <v>171</v>
      </c>
      <c r="M7">
        <v>0</v>
      </c>
      <c r="N7" t="s">
        <v>171</v>
      </c>
      <c r="R7">
        <f t="shared" si="0"/>
        <v>0</v>
      </c>
      <c r="S7" t="s">
        <v>171</v>
      </c>
    </row>
    <row r="8" spans="1:22" x14ac:dyDescent="0.25">
      <c r="A8">
        <v>813210</v>
      </c>
      <c r="B8" t="s">
        <v>33</v>
      </c>
      <c r="C8">
        <v>70000</v>
      </c>
      <c r="D8" t="s">
        <v>171</v>
      </c>
      <c r="H8">
        <v>70000</v>
      </c>
      <c r="I8" t="s">
        <v>171</v>
      </c>
      <c r="M8">
        <v>70000</v>
      </c>
      <c r="N8" t="s">
        <v>171</v>
      </c>
      <c r="R8">
        <f t="shared" si="0"/>
        <v>70000</v>
      </c>
      <c r="S8" t="s">
        <v>171</v>
      </c>
    </row>
  </sheetData>
  <phoneticPr fontId="1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"/>
  <sheetViews>
    <sheetView workbookViewId="0">
      <selection activeCell="I3" sqref="I3"/>
    </sheetView>
  </sheetViews>
  <sheetFormatPr defaultRowHeight="15" x14ac:dyDescent="0.25"/>
  <cols>
    <col min="1" max="1" width="10" customWidth="1"/>
    <col min="2" max="15" width="30" customWidth="1"/>
    <col min="16" max="16" width="16.42578125" customWidth="1"/>
  </cols>
  <sheetData>
    <row r="1" spans="1:33" x14ac:dyDescent="0.25">
      <c r="A1" t="s">
        <v>5</v>
      </c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71</v>
      </c>
      <c r="W1" t="s">
        <v>72</v>
      </c>
      <c r="X1" t="s">
        <v>73</v>
      </c>
      <c r="Y1" t="s">
        <v>74</v>
      </c>
      <c r="Z1" t="s">
        <v>75</v>
      </c>
      <c r="AA1" t="s">
        <v>76</v>
      </c>
      <c r="AB1" t="s">
        <v>77</v>
      </c>
      <c r="AC1" t="s">
        <v>78</v>
      </c>
      <c r="AD1" t="s">
        <v>79</v>
      </c>
      <c r="AE1" t="s">
        <v>80</v>
      </c>
      <c r="AF1" t="s">
        <v>81</v>
      </c>
      <c r="AG1" t="s">
        <v>82</v>
      </c>
    </row>
    <row r="2" spans="1:33" x14ac:dyDescent="0.25">
      <c r="A2" t="s">
        <v>160</v>
      </c>
      <c r="B2" t="s">
        <v>176</v>
      </c>
      <c r="C2" t="s">
        <v>174</v>
      </c>
      <c r="D2" t="s">
        <v>173</v>
      </c>
      <c r="E2" t="s">
        <v>177</v>
      </c>
      <c r="F2" s="3" t="s">
        <v>182</v>
      </c>
      <c r="G2" t="s">
        <v>180</v>
      </c>
      <c r="H2" t="s">
        <v>183</v>
      </c>
      <c r="I2" s="3">
        <v>97</v>
      </c>
      <c r="J2" t="s">
        <v>176</v>
      </c>
      <c r="K2" t="s">
        <v>174</v>
      </c>
      <c r="L2" t="s">
        <v>173</v>
      </c>
      <c r="M2" t="s">
        <v>172</v>
      </c>
      <c r="N2" s="8" t="s">
        <v>186</v>
      </c>
      <c r="O2" s="6" t="s">
        <v>184</v>
      </c>
      <c r="P2" s="6" t="s">
        <v>181</v>
      </c>
      <c r="Q2">
        <v>97</v>
      </c>
      <c r="R2" t="s">
        <v>176</v>
      </c>
      <c r="S2" s="4" t="s">
        <v>174</v>
      </c>
      <c r="T2" s="4" t="s">
        <v>173</v>
      </c>
      <c r="U2" s="4" t="s">
        <v>172</v>
      </c>
      <c r="V2" s="4" t="s">
        <v>188</v>
      </c>
      <c r="W2" s="4" t="s">
        <v>185</v>
      </c>
      <c r="X2" s="4" t="s">
        <v>181</v>
      </c>
      <c r="Y2" s="4">
        <v>97</v>
      </c>
      <c r="Z2" t="s">
        <v>175</v>
      </c>
      <c r="AA2" t="s">
        <v>174</v>
      </c>
      <c r="AB2" t="s">
        <v>173</v>
      </c>
      <c r="AC2" t="s">
        <v>172</v>
      </c>
      <c r="AD2" t="s">
        <v>187</v>
      </c>
      <c r="AE2" t="s">
        <v>185</v>
      </c>
      <c r="AF2" t="s">
        <v>181</v>
      </c>
      <c r="AG2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"/>
  <sheetViews>
    <sheetView workbookViewId="0">
      <selection activeCell="H10" sqref="H10"/>
    </sheetView>
  </sheetViews>
  <sheetFormatPr defaultRowHeight="15" x14ac:dyDescent="0.25"/>
  <sheetData>
    <row r="1" spans="1:8" x14ac:dyDescent="0.25">
      <c r="A1" t="s">
        <v>83</v>
      </c>
      <c r="B1" t="s">
        <v>53</v>
      </c>
      <c r="C1" t="s">
        <v>84</v>
      </c>
      <c r="D1" t="s">
        <v>61</v>
      </c>
      <c r="E1" t="s">
        <v>85</v>
      </c>
      <c r="F1" t="s">
        <v>69</v>
      </c>
      <c r="G1" t="s">
        <v>86</v>
      </c>
      <c r="H1" t="s">
        <v>77</v>
      </c>
    </row>
    <row r="2" spans="1:8" x14ac:dyDescent="0.25">
      <c r="A2" t="s">
        <v>178</v>
      </c>
      <c r="B2" t="s">
        <v>179</v>
      </c>
      <c r="C2" t="s">
        <v>178</v>
      </c>
      <c r="D2" t="s">
        <v>179</v>
      </c>
      <c r="E2" t="s">
        <v>178</v>
      </c>
      <c r="F2" t="s">
        <v>179</v>
      </c>
      <c r="G2" t="s">
        <v>178</v>
      </c>
      <c r="H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270D-72BF-48A6-9AF4-110DB625EFA5}">
  <dimension ref="A1:AB60"/>
  <sheetViews>
    <sheetView workbookViewId="0">
      <selection activeCell="N2" sqref="N2"/>
    </sheetView>
  </sheetViews>
  <sheetFormatPr defaultRowHeight="15" x14ac:dyDescent="0.25"/>
  <cols>
    <col min="1" max="2" width="10" customWidth="1"/>
    <col min="3" max="3" width="8.42578125" customWidth="1"/>
    <col min="4" max="4" width="3.5703125" customWidth="1"/>
    <col min="5" max="6" width="15" customWidth="1"/>
    <col min="7" max="7" width="9.85546875" customWidth="1"/>
    <col min="8" max="8" width="12.140625" customWidth="1"/>
    <col min="9" max="9" width="20" customWidth="1"/>
    <col min="10" max="13" width="30" customWidth="1"/>
    <col min="14" max="14" width="20" customWidth="1"/>
    <col min="15" max="15" width="62.28515625" customWidth="1"/>
    <col min="16" max="18" width="30" customWidth="1"/>
    <col min="19" max="19" width="20" customWidth="1"/>
    <col min="20" max="23" width="30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  <c r="X1" t="s">
        <v>102</v>
      </c>
      <c r="Y1" t="s">
        <v>103</v>
      </c>
      <c r="Z1" t="s">
        <v>104</v>
      </c>
      <c r="AA1" t="s">
        <v>105</v>
      </c>
      <c r="AB1" t="s">
        <v>106</v>
      </c>
    </row>
    <row r="2" spans="1:28" x14ac:dyDescent="0.25">
      <c r="A2" t="s">
        <v>28</v>
      </c>
      <c r="B2" t="s">
        <v>29</v>
      </c>
      <c r="E2" t="s">
        <v>30</v>
      </c>
      <c r="F2" t="s">
        <v>107</v>
      </c>
      <c r="G2" t="s">
        <v>108</v>
      </c>
      <c r="H2">
        <v>95</v>
      </c>
      <c r="I2">
        <v>3670411</v>
      </c>
      <c r="J2" t="s">
        <v>109</v>
      </c>
      <c r="N2">
        <v>3708144</v>
      </c>
      <c r="O2" t="s">
        <v>109</v>
      </c>
      <c r="S2">
        <v>3723873</v>
      </c>
      <c r="T2" t="s">
        <v>109</v>
      </c>
      <c r="X2">
        <v>3819922</v>
      </c>
      <c r="Y2" t="s">
        <v>109</v>
      </c>
    </row>
    <row r="3" spans="1:28" x14ac:dyDescent="0.25">
      <c r="A3" t="s">
        <v>28</v>
      </c>
      <c r="B3" t="s">
        <v>31</v>
      </c>
      <c r="E3" t="s">
        <v>30</v>
      </c>
      <c r="F3" t="s">
        <v>107</v>
      </c>
      <c r="G3" t="s">
        <v>108</v>
      </c>
      <c r="I3">
        <v>458200</v>
      </c>
      <c r="J3" t="s">
        <v>110</v>
      </c>
      <c r="N3">
        <v>250000</v>
      </c>
      <c r="O3" t="s">
        <v>110</v>
      </c>
      <c r="S3">
        <v>228100</v>
      </c>
      <c r="T3" t="s">
        <v>110</v>
      </c>
      <c r="X3">
        <v>228100</v>
      </c>
      <c r="Y3" t="s">
        <v>110</v>
      </c>
    </row>
    <row r="4" spans="1:28" x14ac:dyDescent="0.25">
      <c r="A4" t="s">
        <v>28</v>
      </c>
      <c r="B4" t="s">
        <v>32</v>
      </c>
      <c r="E4" t="s">
        <v>30</v>
      </c>
      <c r="F4" t="s">
        <v>107</v>
      </c>
      <c r="G4" t="s">
        <v>108</v>
      </c>
      <c r="I4">
        <v>54419</v>
      </c>
      <c r="J4" t="s">
        <v>111</v>
      </c>
      <c r="N4">
        <v>30000</v>
      </c>
      <c r="O4" t="s">
        <v>111</v>
      </c>
      <c r="S4">
        <v>30000</v>
      </c>
      <c r="T4" t="s">
        <v>111</v>
      </c>
      <c r="X4">
        <v>30000</v>
      </c>
      <c r="Y4" t="s">
        <v>111</v>
      </c>
    </row>
    <row r="5" spans="1:28" x14ac:dyDescent="0.25">
      <c r="A5" t="s">
        <v>34</v>
      </c>
      <c r="B5" t="s">
        <v>29</v>
      </c>
      <c r="C5" t="s">
        <v>112</v>
      </c>
      <c r="E5" t="s">
        <v>30</v>
      </c>
      <c r="F5" t="s">
        <v>107</v>
      </c>
      <c r="G5" t="s">
        <v>108</v>
      </c>
      <c r="I5">
        <v>51887</v>
      </c>
      <c r="J5" t="s">
        <v>113</v>
      </c>
      <c r="N5">
        <v>54000</v>
      </c>
      <c r="O5" t="s">
        <v>113</v>
      </c>
      <c r="S5">
        <v>54000</v>
      </c>
      <c r="T5" t="s">
        <v>113</v>
      </c>
      <c r="X5">
        <v>54000</v>
      </c>
      <c r="Y5" t="s">
        <v>113</v>
      </c>
    </row>
    <row r="6" spans="1:28" x14ac:dyDescent="0.25">
      <c r="A6" t="s">
        <v>34</v>
      </c>
      <c r="B6" t="s">
        <v>32</v>
      </c>
      <c r="C6" t="s">
        <v>112</v>
      </c>
      <c r="E6" t="s">
        <v>30</v>
      </c>
      <c r="F6" t="s">
        <v>107</v>
      </c>
      <c r="G6" t="s">
        <v>108</v>
      </c>
      <c r="I6">
        <v>0</v>
      </c>
      <c r="J6" t="s">
        <v>113</v>
      </c>
      <c r="N6">
        <v>700</v>
      </c>
      <c r="O6" t="s">
        <v>114</v>
      </c>
      <c r="S6">
        <v>636</v>
      </c>
      <c r="T6" t="s">
        <v>114</v>
      </c>
      <c r="X6">
        <v>636</v>
      </c>
      <c r="Y6" t="s">
        <v>114</v>
      </c>
    </row>
    <row r="7" spans="1:28" x14ac:dyDescent="0.25">
      <c r="A7" t="s">
        <v>34</v>
      </c>
      <c r="B7" t="s">
        <v>29</v>
      </c>
      <c r="C7" t="s">
        <v>115</v>
      </c>
      <c r="E7" t="s">
        <v>30</v>
      </c>
      <c r="F7" t="s">
        <v>107</v>
      </c>
      <c r="G7" t="s">
        <v>108</v>
      </c>
      <c r="I7">
        <v>184484</v>
      </c>
      <c r="J7" t="s">
        <v>116</v>
      </c>
      <c r="N7">
        <v>190000</v>
      </c>
      <c r="O7" t="s">
        <v>116</v>
      </c>
      <c r="S7">
        <v>190000</v>
      </c>
      <c r="T7" t="s">
        <v>116</v>
      </c>
      <c r="X7">
        <v>190000</v>
      </c>
      <c r="Y7" t="s">
        <v>116</v>
      </c>
    </row>
    <row r="8" spans="1:28" x14ac:dyDescent="0.25">
      <c r="A8" t="s">
        <v>34</v>
      </c>
      <c r="B8" t="s">
        <v>32</v>
      </c>
      <c r="C8" t="s">
        <v>115</v>
      </c>
      <c r="E8" t="s">
        <v>30</v>
      </c>
      <c r="F8" t="s">
        <v>107</v>
      </c>
      <c r="G8" t="s">
        <v>108</v>
      </c>
      <c r="I8">
        <v>0</v>
      </c>
      <c r="J8" t="s">
        <v>117</v>
      </c>
      <c r="N8">
        <v>2500</v>
      </c>
      <c r="O8" t="s">
        <v>117</v>
      </c>
      <c r="S8">
        <v>2500</v>
      </c>
      <c r="T8" t="s">
        <v>117</v>
      </c>
      <c r="X8">
        <v>2500</v>
      </c>
      <c r="Y8" t="s">
        <v>117</v>
      </c>
    </row>
    <row r="9" spans="1:28" x14ac:dyDescent="0.25">
      <c r="A9" t="s">
        <v>34</v>
      </c>
      <c r="B9" t="s">
        <v>29</v>
      </c>
      <c r="C9" t="s">
        <v>118</v>
      </c>
      <c r="E9" t="s">
        <v>30</v>
      </c>
      <c r="F9" t="s">
        <v>107</v>
      </c>
      <c r="G9" t="s">
        <v>108</v>
      </c>
      <c r="I9">
        <v>44000</v>
      </c>
      <c r="J9" t="s">
        <v>119</v>
      </c>
      <c r="N9">
        <v>44000</v>
      </c>
      <c r="O9" t="s">
        <v>119</v>
      </c>
      <c r="S9">
        <v>45000</v>
      </c>
      <c r="T9" t="s">
        <v>119</v>
      </c>
      <c r="X9">
        <v>45000</v>
      </c>
      <c r="Y9" t="s">
        <v>119</v>
      </c>
    </row>
    <row r="10" spans="1:28" x14ac:dyDescent="0.25">
      <c r="A10" t="s">
        <v>34</v>
      </c>
      <c r="B10" t="s">
        <v>29</v>
      </c>
      <c r="C10" t="s">
        <v>120</v>
      </c>
      <c r="E10" t="s">
        <v>30</v>
      </c>
      <c r="F10" t="s">
        <v>107</v>
      </c>
      <c r="G10" t="s">
        <v>108</v>
      </c>
      <c r="I10">
        <v>67000</v>
      </c>
      <c r="J10" t="s">
        <v>121</v>
      </c>
      <c r="N10">
        <v>8500</v>
      </c>
      <c r="O10" t="s">
        <v>121</v>
      </c>
      <c r="S10">
        <v>40000</v>
      </c>
      <c r="T10" t="s">
        <v>121</v>
      </c>
      <c r="X10">
        <v>0</v>
      </c>
      <c r="Y10" t="s">
        <v>121</v>
      </c>
    </row>
    <row r="11" spans="1:28" x14ac:dyDescent="0.25">
      <c r="A11" t="s">
        <v>34</v>
      </c>
      <c r="B11" t="s">
        <v>29</v>
      </c>
      <c r="C11" t="s">
        <v>122</v>
      </c>
      <c r="E11" t="s">
        <v>30</v>
      </c>
      <c r="F11" t="s">
        <v>107</v>
      </c>
      <c r="G11" t="s">
        <v>108</v>
      </c>
      <c r="I11">
        <v>16650</v>
      </c>
      <c r="J11" t="s">
        <v>123</v>
      </c>
      <c r="N11">
        <v>18500</v>
      </c>
      <c r="O11" t="s">
        <v>123</v>
      </c>
      <c r="S11">
        <v>18500</v>
      </c>
      <c r="T11" t="s">
        <v>123</v>
      </c>
      <c r="X11">
        <v>18500</v>
      </c>
      <c r="Y11" t="s">
        <v>123</v>
      </c>
    </row>
    <row r="12" spans="1:28" x14ac:dyDescent="0.25">
      <c r="A12" t="s">
        <v>35</v>
      </c>
      <c r="B12" t="s">
        <v>29</v>
      </c>
      <c r="E12" t="s">
        <v>30</v>
      </c>
      <c r="F12" t="s">
        <v>107</v>
      </c>
      <c r="G12" t="s">
        <v>108</v>
      </c>
      <c r="I12">
        <v>405000</v>
      </c>
      <c r="J12" t="s">
        <v>124</v>
      </c>
      <c r="N12">
        <v>389355</v>
      </c>
      <c r="O12" t="s">
        <v>124</v>
      </c>
      <c r="S12">
        <v>391007</v>
      </c>
      <c r="T12" t="s">
        <v>124</v>
      </c>
      <c r="X12">
        <v>401092</v>
      </c>
      <c r="Y12" t="s">
        <v>124</v>
      </c>
    </row>
    <row r="13" spans="1:28" x14ac:dyDescent="0.25">
      <c r="A13" t="s">
        <v>35</v>
      </c>
      <c r="B13" t="s">
        <v>31</v>
      </c>
      <c r="E13" t="s">
        <v>30</v>
      </c>
      <c r="F13" t="s">
        <v>107</v>
      </c>
      <c r="G13" t="s">
        <v>108</v>
      </c>
      <c r="I13">
        <v>48000</v>
      </c>
      <c r="J13" t="s">
        <v>125</v>
      </c>
      <c r="N13">
        <v>24000</v>
      </c>
      <c r="O13" t="s">
        <v>125</v>
      </c>
      <c r="S13">
        <v>24000</v>
      </c>
      <c r="T13" t="s">
        <v>125</v>
      </c>
      <c r="X13">
        <v>24000</v>
      </c>
      <c r="Y13" t="s">
        <v>125</v>
      </c>
    </row>
    <row r="14" spans="1:28" x14ac:dyDescent="0.25">
      <c r="A14" t="s">
        <v>35</v>
      </c>
      <c r="B14" t="s">
        <v>32</v>
      </c>
      <c r="E14" t="s">
        <v>30</v>
      </c>
      <c r="F14" t="s">
        <v>107</v>
      </c>
      <c r="G14" t="s">
        <v>108</v>
      </c>
      <c r="I14">
        <v>5734</v>
      </c>
      <c r="J14" t="s">
        <v>126</v>
      </c>
      <c r="N14">
        <v>3150</v>
      </c>
      <c r="O14" t="s">
        <v>126</v>
      </c>
      <c r="S14">
        <v>3150</v>
      </c>
      <c r="T14" t="s">
        <v>126</v>
      </c>
      <c r="X14">
        <v>1500</v>
      </c>
      <c r="Y14" t="s">
        <v>126</v>
      </c>
    </row>
    <row r="15" spans="1:28" x14ac:dyDescent="0.25">
      <c r="A15" t="s">
        <v>36</v>
      </c>
      <c r="B15" t="s">
        <v>31</v>
      </c>
      <c r="E15" t="s">
        <v>30</v>
      </c>
      <c r="F15" t="s">
        <v>107</v>
      </c>
      <c r="G15" t="s">
        <v>108</v>
      </c>
      <c r="I15">
        <v>20000</v>
      </c>
      <c r="J15" t="s">
        <v>127</v>
      </c>
      <c r="N15">
        <v>10000</v>
      </c>
      <c r="O15" t="s">
        <v>127</v>
      </c>
      <c r="S15">
        <v>10000</v>
      </c>
      <c r="T15" t="s">
        <v>127</v>
      </c>
      <c r="X15">
        <v>10000</v>
      </c>
      <c r="Y15" t="s">
        <v>127</v>
      </c>
    </row>
    <row r="16" spans="1:28" x14ac:dyDescent="0.25">
      <c r="A16" t="s">
        <v>36</v>
      </c>
      <c r="B16" t="s">
        <v>32</v>
      </c>
      <c r="E16" t="s">
        <v>30</v>
      </c>
      <c r="F16" t="s">
        <v>107</v>
      </c>
      <c r="G16" t="s">
        <v>108</v>
      </c>
      <c r="I16">
        <v>28691</v>
      </c>
      <c r="J16" t="s">
        <v>128</v>
      </c>
      <c r="N16">
        <v>15000</v>
      </c>
      <c r="O16" t="s">
        <v>128</v>
      </c>
      <c r="S16">
        <v>15000</v>
      </c>
      <c r="T16" t="s">
        <v>128</v>
      </c>
      <c r="X16">
        <v>10000</v>
      </c>
      <c r="Y16" t="s">
        <v>128</v>
      </c>
    </row>
    <row r="17" spans="1:25" x14ac:dyDescent="0.25">
      <c r="A17" t="s">
        <v>37</v>
      </c>
      <c r="B17" t="s">
        <v>29</v>
      </c>
      <c r="E17" t="s">
        <v>30</v>
      </c>
      <c r="F17" t="s">
        <v>107</v>
      </c>
      <c r="G17" t="s">
        <v>108</v>
      </c>
      <c r="I17">
        <v>127500</v>
      </c>
      <c r="J17" t="s">
        <v>129</v>
      </c>
      <c r="N17" s="1">
        <v>133033</v>
      </c>
      <c r="O17" t="s">
        <v>129</v>
      </c>
      <c r="S17">
        <v>133033</v>
      </c>
      <c r="T17" t="s">
        <v>129</v>
      </c>
      <c r="X17">
        <v>140000</v>
      </c>
      <c r="Y17" t="s">
        <v>129</v>
      </c>
    </row>
    <row r="18" spans="1:25" x14ac:dyDescent="0.25">
      <c r="A18" t="s">
        <v>37</v>
      </c>
      <c r="B18" t="s">
        <v>31</v>
      </c>
      <c r="E18" t="s">
        <v>30</v>
      </c>
      <c r="F18" t="s">
        <v>107</v>
      </c>
      <c r="G18" t="s">
        <v>108</v>
      </c>
      <c r="I18">
        <v>15000</v>
      </c>
      <c r="J18" t="s">
        <v>129</v>
      </c>
      <c r="N18" s="1">
        <v>5000</v>
      </c>
      <c r="O18" t="s">
        <v>129</v>
      </c>
      <c r="S18">
        <v>10000</v>
      </c>
      <c r="T18" t="s">
        <v>129</v>
      </c>
      <c r="X18">
        <v>10000</v>
      </c>
      <c r="Y18" t="s">
        <v>129</v>
      </c>
    </row>
    <row r="19" spans="1:25" x14ac:dyDescent="0.25">
      <c r="A19" t="s">
        <v>38</v>
      </c>
      <c r="B19" t="s">
        <v>29</v>
      </c>
      <c r="E19" t="s">
        <v>30</v>
      </c>
      <c r="F19" t="s">
        <v>107</v>
      </c>
      <c r="G19" t="s">
        <v>108</v>
      </c>
      <c r="I19">
        <v>45000</v>
      </c>
      <c r="J19" t="s">
        <v>130</v>
      </c>
      <c r="N19">
        <v>45000</v>
      </c>
      <c r="O19" t="s">
        <v>130</v>
      </c>
      <c r="S19">
        <v>40000</v>
      </c>
      <c r="T19" t="s">
        <v>130</v>
      </c>
      <c r="X19">
        <v>50000</v>
      </c>
      <c r="Y19" t="s">
        <v>130</v>
      </c>
    </row>
    <row r="20" spans="1:25" x14ac:dyDescent="0.25">
      <c r="A20" t="s">
        <v>38</v>
      </c>
      <c r="B20" t="s">
        <v>31</v>
      </c>
      <c r="E20" t="s">
        <v>30</v>
      </c>
      <c r="F20" t="s">
        <v>107</v>
      </c>
      <c r="G20" t="s">
        <v>108</v>
      </c>
      <c r="I20">
        <v>10000</v>
      </c>
      <c r="J20" t="s">
        <v>130</v>
      </c>
      <c r="N20">
        <v>5000</v>
      </c>
      <c r="O20" t="s">
        <v>130</v>
      </c>
      <c r="S20">
        <v>10000</v>
      </c>
      <c r="T20" t="s">
        <v>130</v>
      </c>
      <c r="X20">
        <v>10000</v>
      </c>
      <c r="Y20" t="s">
        <v>130</v>
      </c>
    </row>
    <row r="21" spans="1:25" x14ac:dyDescent="0.25">
      <c r="A21" t="s">
        <v>39</v>
      </c>
      <c r="B21" t="s">
        <v>31</v>
      </c>
      <c r="E21" t="s">
        <v>30</v>
      </c>
      <c r="F21" t="s">
        <v>107</v>
      </c>
      <c r="G21" t="s">
        <v>108</v>
      </c>
      <c r="I21">
        <v>55000</v>
      </c>
      <c r="J21" t="s">
        <v>131</v>
      </c>
      <c r="N21">
        <v>20000</v>
      </c>
      <c r="O21" t="s">
        <v>131</v>
      </c>
      <c r="S21">
        <v>30000</v>
      </c>
      <c r="T21" t="s">
        <v>131</v>
      </c>
      <c r="X21">
        <v>30000</v>
      </c>
      <c r="Y21" t="s">
        <v>131</v>
      </c>
    </row>
    <row r="22" spans="1:25" x14ac:dyDescent="0.25">
      <c r="A22" t="s">
        <v>39</v>
      </c>
      <c r="B22" t="s">
        <v>32</v>
      </c>
      <c r="E22" t="s">
        <v>30</v>
      </c>
      <c r="F22" t="s">
        <v>107</v>
      </c>
      <c r="G22" t="s">
        <v>108</v>
      </c>
      <c r="I22">
        <v>31970</v>
      </c>
      <c r="J22" t="s">
        <v>132</v>
      </c>
      <c r="N22">
        <v>5000</v>
      </c>
      <c r="O22" t="s">
        <v>132</v>
      </c>
      <c r="S22">
        <v>5000</v>
      </c>
      <c r="T22" t="s">
        <v>132</v>
      </c>
      <c r="X22">
        <v>5000</v>
      </c>
      <c r="Y22" t="s">
        <v>132</v>
      </c>
    </row>
    <row r="23" spans="1:25" x14ac:dyDescent="0.25">
      <c r="A23" t="s">
        <v>40</v>
      </c>
      <c r="B23" t="s">
        <v>31</v>
      </c>
      <c r="E23" t="s">
        <v>30</v>
      </c>
      <c r="F23" t="s">
        <v>107</v>
      </c>
      <c r="G23" t="s">
        <v>108</v>
      </c>
      <c r="I23">
        <v>10000</v>
      </c>
      <c r="J23" t="s">
        <v>133</v>
      </c>
      <c r="N23">
        <v>5000</v>
      </c>
      <c r="O23" t="s">
        <v>133</v>
      </c>
      <c r="S23">
        <v>3000</v>
      </c>
      <c r="T23" t="s">
        <v>133</v>
      </c>
      <c r="X23">
        <v>3000</v>
      </c>
      <c r="Y23" t="s">
        <v>133</v>
      </c>
    </row>
    <row r="24" spans="1:25" x14ac:dyDescent="0.25">
      <c r="A24" t="s">
        <v>40</v>
      </c>
      <c r="B24" t="s">
        <v>32</v>
      </c>
      <c r="E24" t="s">
        <v>30</v>
      </c>
      <c r="F24" t="s">
        <v>107</v>
      </c>
      <c r="G24" t="s">
        <v>108</v>
      </c>
      <c r="I24">
        <v>5000</v>
      </c>
      <c r="J24" t="s">
        <v>134</v>
      </c>
      <c r="N24">
        <v>5000</v>
      </c>
      <c r="O24" t="s">
        <v>134</v>
      </c>
      <c r="S24">
        <v>5000</v>
      </c>
      <c r="T24" t="s">
        <v>134</v>
      </c>
      <c r="X24">
        <v>5000</v>
      </c>
      <c r="Y24" t="s">
        <v>134</v>
      </c>
    </row>
    <row r="25" spans="1:25" x14ac:dyDescent="0.25">
      <c r="A25" t="s">
        <v>41</v>
      </c>
      <c r="B25" t="s">
        <v>31</v>
      </c>
      <c r="E25" t="s">
        <v>30</v>
      </c>
      <c r="F25" t="s">
        <v>107</v>
      </c>
      <c r="G25" t="s">
        <v>108</v>
      </c>
      <c r="I25">
        <v>10000</v>
      </c>
      <c r="J25" t="s">
        <v>135</v>
      </c>
      <c r="N25">
        <v>5000</v>
      </c>
      <c r="O25" t="s">
        <v>135</v>
      </c>
      <c r="S25">
        <v>3000</v>
      </c>
      <c r="T25" t="s">
        <v>135</v>
      </c>
      <c r="X25">
        <v>3000</v>
      </c>
      <c r="Y25" t="s">
        <v>135</v>
      </c>
    </row>
    <row r="26" spans="1:25" x14ac:dyDescent="0.25">
      <c r="A26" t="s">
        <v>41</v>
      </c>
      <c r="B26" t="s">
        <v>32</v>
      </c>
      <c r="E26" t="s">
        <v>30</v>
      </c>
      <c r="F26" t="s">
        <v>107</v>
      </c>
      <c r="G26" t="s">
        <v>108</v>
      </c>
      <c r="I26">
        <v>11161</v>
      </c>
      <c r="J26" t="s">
        <v>136</v>
      </c>
      <c r="N26">
        <v>5000</v>
      </c>
      <c r="O26" t="s">
        <v>136</v>
      </c>
      <c r="S26">
        <v>5000</v>
      </c>
      <c r="T26" t="s">
        <v>136</v>
      </c>
      <c r="X26">
        <v>5000</v>
      </c>
      <c r="Y26" t="s">
        <v>136</v>
      </c>
    </row>
    <row r="27" spans="1:25" x14ac:dyDescent="0.25">
      <c r="A27" t="s">
        <v>42</v>
      </c>
      <c r="B27" t="s">
        <v>29</v>
      </c>
      <c r="E27" t="s">
        <v>30</v>
      </c>
      <c r="F27" t="s">
        <v>107</v>
      </c>
      <c r="G27" t="s">
        <v>108</v>
      </c>
      <c r="I27">
        <v>7500</v>
      </c>
      <c r="J27" t="s">
        <v>137</v>
      </c>
      <c r="N27">
        <v>7500</v>
      </c>
      <c r="O27" t="s">
        <v>137</v>
      </c>
      <c r="S27">
        <v>7500</v>
      </c>
      <c r="T27" t="s">
        <v>137</v>
      </c>
      <c r="X27">
        <v>20000</v>
      </c>
      <c r="Y27" t="s">
        <v>137</v>
      </c>
    </row>
    <row r="28" spans="1:25" x14ac:dyDescent="0.25">
      <c r="A28" t="s">
        <v>42</v>
      </c>
      <c r="B28" t="s">
        <v>31</v>
      </c>
      <c r="E28" t="s">
        <v>30</v>
      </c>
      <c r="F28" t="s">
        <v>107</v>
      </c>
      <c r="G28" t="s">
        <v>108</v>
      </c>
      <c r="I28">
        <v>40000</v>
      </c>
      <c r="J28" t="s">
        <v>137</v>
      </c>
      <c r="N28">
        <v>20000</v>
      </c>
      <c r="O28" t="s">
        <v>137</v>
      </c>
      <c r="S28">
        <v>20000</v>
      </c>
      <c r="T28" t="s">
        <v>137</v>
      </c>
      <c r="X28">
        <v>20000</v>
      </c>
      <c r="Y28" t="s">
        <v>137</v>
      </c>
    </row>
    <row r="29" spans="1:25" x14ac:dyDescent="0.25">
      <c r="A29" t="s">
        <v>42</v>
      </c>
      <c r="B29" t="s">
        <v>32</v>
      </c>
      <c r="E29" t="s">
        <v>30</v>
      </c>
      <c r="F29" t="s">
        <v>107</v>
      </c>
      <c r="G29" t="s">
        <v>108</v>
      </c>
      <c r="I29">
        <v>5000</v>
      </c>
      <c r="J29" t="s">
        <v>138</v>
      </c>
      <c r="N29">
        <v>5000</v>
      </c>
      <c r="O29" t="s">
        <v>138</v>
      </c>
      <c r="S29">
        <v>5000</v>
      </c>
      <c r="T29" t="s">
        <v>138</v>
      </c>
      <c r="X29">
        <v>5000</v>
      </c>
      <c r="Y29" t="s">
        <v>138</v>
      </c>
    </row>
    <row r="30" spans="1:25" x14ac:dyDescent="0.25">
      <c r="A30" t="s">
        <v>43</v>
      </c>
      <c r="B30" t="s">
        <v>31</v>
      </c>
      <c r="E30" t="s">
        <v>30</v>
      </c>
      <c r="F30" t="s">
        <v>107</v>
      </c>
      <c r="G30" t="s">
        <v>108</v>
      </c>
      <c r="I30">
        <v>28000</v>
      </c>
      <c r="J30" t="s">
        <v>139</v>
      </c>
      <c r="N30">
        <v>18000</v>
      </c>
      <c r="O30" t="s">
        <v>139</v>
      </c>
      <c r="S30">
        <v>18000</v>
      </c>
      <c r="T30" t="s">
        <v>139</v>
      </c>
      <c r="X30">
        <v>18000</v>
      </c>
      <c r="Y30" t="s">
        <v>139</v>
      </c>
    </row>
    <row r="31" spans="1:25" x14ac:dyDescent="0.25">
      <c r="A31" t="s">
        <v>43</v>
      </c>
      <c r="B31" t="s">
        <v>32</v>
      </c>
      <c r="E31" t="s">
        <v>30</v>
      </c>
      <c r="F31" t="s">
        <v>107</v>
      </c>
      <c r="G31" t="s">
        <v>108</v>
      </c>
      <c r="I31">
        <v>1200</v>
      </c>
      <c r="J31" t="s">
        <v>140</v>
      </c>
      <c r="N31">
        <v>1000</v>
      </c>
      <c r="O31" t="s">
        <v>140</v>
      </c>
      <c r="S31">
        <v>1000</v>
      </c>
      <c r="T31" t="s">
        <v>140</v>
      </c>
      <c r="X31">
        <v>1000</v>
      </c>
      <c r="Y31" t="s">
        <v>140</v>
      </c>
    </row>
    <row r="32" spans="1:25" x14ac:dyDescent="0.25">
      <c r="A32" t="s">
        <v>44</v>
      </c>
      <c r="B32" t="s">
        <v>29</v>
      </c>
      <c r="E32" t="s">
        <v>30</v>
      </c>
      <c r="F32" t="s">
        <v>107</v>
      </c>
      <c r="G32" t="s">
        <v>108</v>
      </c>
      <c r="I32">
        <v>27750</v>
      </c>
      <c r="J32" t="s">
        <v>141</v>
      </c>
      <c r="N32">
        <v>47750</v>
      </c>
      <c r="O32" t="s">
        <v>141</v>
      </c>
      <c r="S32">
        <v>33944</v>
      </c>
      <c r="T32" t="s">
        <v>141</v>
      </c>
      <c r="X32">
        <v>38077</v>
      </c>
      <c r="Y32" t="s">
        <v>141</v>
      </c>
    </row>
    <row r="33" spans="1:25" x14ac:dyDescent="0.25">
      <c r="A33" t="s">
        <v>44</v>
      </c>
      <c r="B33" t="s">
        <v>31</v>
      </c>
      <c r="E33" t="s">
        <v>30</v>
      </c>
      <c r="F33" t="s">
        <v>107</v>
      </c>
      <c r="G33" t="s">
        <v>108</v>
      </c>
      <c r="I33">
        <v>328462</v>
      </c>
      <c r="J33" t="s">
        <v>142</v>
      </c>
      <c r="N33">
        <v>175000</v>
      </c>
      <c r="O33" t="s">
        <v>142</v>
      </c>
      <c r="S33">
        <v>175000</v>
      </c>
      <c r="T33" t="s">
        <v>142</v>
      </c>
      <c r="X33">
        <v>175000</v>
      </c>
      <c r="Y33" t="s">
        <v>142</v>
      </c>
    </row>
    <row r="34" spans="1:25" x14ac:dyDescent="0.25">
      <c r="A34" t="s">
        <v>44</v>
      </c>
      <c r="B34" t="s">
        <v>32</v>
      </c>
      <c r="E34" t="s">
        <v>30</v>
      </c>
      <c r="F34" t="s">
        <v>107</v>
      </c>
      <c r="G34" t="s">
        <v>108</v>
      </c>
      <c r="I34">
        <v>420551</v>
      </c>
      <c r="J34" t="s">
        <v>143</v>
      </c>
      <c r="N34">
        <v>345400</v>
      </c>
      <c r="O34" t="s">
        <v>143</v>
      </c>
      <c r="S34">
        <v>350000</v>
      </c>
      <c r="T34" t="s">
        <v>143</v>
      </c>
      <c r="X34">
        <v>350000</v>
      </c>
      <c r="Y34" t="s">
        <v>143</v>
      </c>
    </row>
    <row r="35" spans="1:25" x14ac:dyDescent="0.25">
      <c r="A35" t="s">
        <v>44</v>
      </c>
      <c r="B35" t="s">
        <v>29</v>
      </c>
      <c r="C35" t="s">
        <v>144</v>
      </c>
      <c r="E35" t="s">
        <v>30</v>
      </c>
      <c r="F35" t="s">
        <v>107</v>
      </c>
      <c r="G35" t="s">
        <v>108</v>
      </c>
      <c r="I35">
        <v>15100</v>
      </c>
      <c r="J35" t="s">
        <v>145</v>
      </c>
      <c r="N35">
        <v>16000</v>
      </c>
      <c r="O35" t="s">
        <v>145</v>
      </c>
      <c r="S35">
        <v>16000</v>
      </c>
      <c r="T35" t="s">
        <v>145</v>
      </c>
      <c r="X35">
        <v>16000</v>
      </c>
      <c r="Y35" t="s">
        <v>145</v>
      </c>
    </row>
    <row r="36" spans="1:25" x14ac:dyDescent="0.25">
      <c r="A36" t="s">
        <v>44</v>
      </c>
      <c r="B36" t="s">
        <v>31</v>
      </c>
      <c r="C36" t="s">
        <v>144</v>
      </c>
      <c r="E36" t="s">
        <v>30</v>
      </c>
      <c r="F36" t="s">
        <v>107</v>
      </c>
      <c r="G36" t="s">
        <v>108</v>
      </c>
      <c r="I36">
        <v>0</v>
      </c>
      <c r="J36" t="s">
        <v>145</v>
      </c>
      <c r="N36">
        <v>2000</v>
      </c>
      <c r="O36" t="s">
        <v>145</v>
      </c>
      <c r="S36">
        <v>2000</v>
      </c>
      <c r="T36" t="s">
        <v>145</v>
      </c>
      <c r="X36">
        <v>2000</v>
      </c>
      <c r="Y36" t="s">
        <v>145</v>
      </c>
    </row>
    <row r="37" spans="1:25" x14ac:dyDescent="0.25">
      <c r="A37" t="s">
        <v>44</v>
      </c>
      <c r="B37" t="s">
        <v>32</v>
      </c>
      <c r="C37" t="s">
        <v>144</v>
      </c>
      <c r="E37" t="s">
        <v>30</v>
      </c>
      <c r="F37" t="s">
        <v>107</v>
      </c>
      <c r="G37" t="s">
        <v>108</v>
      </c>
      <c r="I37">
        <v>150</v>
      </c>
      <c r="J37" t="s">
        <v>145</v>
      </c>
      <c r="N37">
        <v>200</v>
      </c>
      <c r="O37" t="s">
        <v>145</v>
      </c>
      <c r="S37">
        <v>200</v>
      </c>
      <c r="T37" t="s">
        <v>145</v>
      </c>
      <c r="X37">
        <v>200</v>
      </c>
      <c r="Y37" t="s">
        <v>145</v>
      </c>
    </row>
    <row r="38" spans="1:25" x14ac:dyDescent="0.25">
      <c r="A38" t="s">
        <v>44</v>
      </c>
      <c r="B38" t="s">
        <v>29</v>
      </c>
      <c r="C38" t="s">
        <v>146</v>
      </c>
      <c r="E38" t="s">
        <v>30</v>
      </c>
      <c r="F38" t="s">
        <v>107</v>
      </c>
      <c r="G38" t="s">
        <v>108</v>
      </c>
      <c r="I38">
        <v>5500</v>
      </c>
      <c r="J38" t="s">
        <v>147</v>
      </c>
      <c r="N38">
        <v>6000</v>
      </c>
      <c r="O38" t="s">
        <v>147</v>
      </c>
      <c r="S38">
        <v>6000</v>
      </c>
      <c r="T38" t="s">
        <v>147</v>
      </c>
      <c r="X38">
        <v>6000</v>
      </c>
      <c r="Y38" t="s">
        <v>147</v>
      </c>
    </row>
    <row r="39" spans="1:25" x14ac:dyDescent="0.25">
      <c r="A39" t="s">
        <v>45</v>
      </c>
      <c r="B39" t="s">
        <v>31</v>
      </c>
      <c r="E39" t="s">
        <v>30</v>
      </c>
      <c r="F39" t="s">
        <v>107</v>
      </c>
      <c r="G39" t="s">
        <v>108</v>
      </c>
      <c r="I39">
        <v>200</v>
      </c>
      <c r="J39" t="s">
        <v>148</v>
      </c>
      <c r="N39">
        <v>100</v>
      </c>
      <c r="O39" t="s">
        <v>148</v>
      </c>
      <c r="S39">
        <v>100</v>
      </c>
      <c r="T39" t="s">
        <v>148</v>
      </c>
      <c r="X39">
        <v>100</v>
      </c>
      <c r="Y39" t="s">
        <v>148</v>
      </c>
    </row>
    <row r="40" spans="1:25" x14ac:dyDescent="0.25">
      <c r="A40" t="s">
        <v>46</v>
      </c>
      <c r="B40" t="s">
        <v>31</v>
      </c>
      <c r="E40" t="s">
        <v>30</v>
      </c>
      <c r="F40" t="s">
        <v>107</v>
      </c>
      <c r="G40" t="s">
        <v>108</v>
      </c>
      <c r="I40">
        <v>16000</v>
      </c>
      <c r="J40" t="s">
        <v>149</v>
      </c>
      <c r="N40">
        <v>8000</v>
      </c>
      <c r="O40" t="s">
        <v>149</v>
      </c>
      <c r="S40">
        <v>8000</v>
      </c>
      <c r="T40" t="s">
        <v>149</v>
      </c>
      <c r="X40">
        <v>8000</v>
      </c>
      <c r="Y40" t="s">
        <v>149</v>
      </c>
    </row>
    <row r="41" spans="1:25" x14ac:dyDescent="0.25">
      <c r="A41" t="s">
        <v>47</v>
      </c>
      <c r="B41" t="s">
        <v>31</v>
      </c>
      <c r="E41" t="s">
        <v>30</v>
      </c>
      <c r="F41" t="s">
        <v>107</v>
      </c>
      <c r="G41" t="s">
        <v>108</v>
      </c>
      <c r="I41">
        <v>200</v>
      </c>
      <c r="J41" t="s">
        <v>150</v>
      </c>
      <c r="N41">
        <v>100</v>
      </c>
      <c r="O41" t="s">
        <v>150</v>
      </c>
      <c r="S41">
        <v>100</v>
      </c>
      <c r="T41" t="s">
        <v>150</v>
      </c>
      <c r="X41">
        <v>100</v>
      </c>
      <c r="Y41" t="s">
        <v>150</v>
      </c>
    </row>
    <row r="42" spans="1:25" x14ac:dyDescent="0.25">
      <c r="A42" t="s">
        <v>48</v>
      </c>
      <c r="B42" t="s">
        <v>31</v>
      </c>
      <c r="E42" t="s">
        <v>30</v>
      </c>
      <c r="F42" t="s">
        <v>107</v>
      </c>
      <c r="G42" t="s">
        <v>108</v>
      </c>
      <c r="I42">
        <v>20000</v>
      </c>
      <c r="J42" t="s">
        <v>151</v>
      </c>
      <c r="N42">
        <v>10000</v>
      </c>
      <c r="O42" t="s">
        <v>151</v>
      </c>
      <c r="S42">
        <v>10000</v>
      </c>
      <c r="T42" t="s">
        <v>151</v>
      </c>
      <c r="X42">
        <v>10000</v>
      </c>
      <c r="Y42" t="s">
        <v>151</v>
      </c>
    </row>
    <row r="43" spans="1:25" x14ac:dyDescent="0.25">
      <c r="A43" t="s">
        <v>48</v>
      </c>
      <c r="B43" t="s">
        <v>32</v>
      </c>
      <c r="E43" t="s">
        <v>30</v>
      </c>
      <c r="F43" t="s">
        <v>107</v>
      </c>
      <c r="G43" t="s">
        <v>108</v>
      </c>
      <c r="I43">
        <v>74909</v>
      </c>
      <c r="J43" t="s">
        <v>152</v>
      </c>
      <c r="N43">
        <v>30000</v>
      </c>
      <c r="O43" t="s">
        <v>152</v>
      </c>
      <c r="S43">
        <v>30000</v>
      </c>
      <c r="T43" t="s">
        <v>152</v>
      </c>
      <c r="X43">
        <v>30000</v>
      </c>
      <c r="Y43" t="s">
        <v>152</v>
      </c>
    </row>
    <row r="44" spans="1:25" x14ac:dyDescent="0.25">
      <c r="A44" t="s">
        <v>48</v>
      </c>
      <c r="B44">
        <v>60</v>
      </c>
      <c r="E44" t="s">
        <v>30</v>
      </c>
      <c r="F44" t="s">
        <v>107</v>
      </c>
      <c r="G44" t="s">
        <v>108</v>
      </c>
      <c r="I44">
        <v>0</v>
      </c>
      <c r="J44" t="s">
        <v>153</v>
      </c>
      <c r="N44">
        <v>30000</v>
      </c>
      <c r="O44" t="s">
        <v>153</v>
      </c>
      <c r="S44">
        <v>30000</v>
      </c>
      <c r="T44" t="s">
        <v>153</v>
      </c>
      <c r="X44">
        <v>30000</v>
      </c>
      <c r="Y44" t="s">
        <v>153</v>
      </c>
    </row>
    <row r="45" spans="1:25" x14ac:dyDescent="0.25">
      <c r="A45" t="s">
        <v>49</v>
      </c>
      <c r="B45" t="s">
        <v>31</v>
      </c>
      <c r="E45" t="s">
        <v>30</v>
      </c>
      <c r="F45" t="s">
        <v>107</v>
      </c>
      <c r="G45" t="s">
        <v>108</v>
      </c>
      <c r="I45">
        <v>20000</v>
      </c>
      <c r="J45" t="s">
        <v>154</v>
      </c>
      <c r="N45">
        <v>10000</v>
      </c>
      <c r="O45" t="s">
        <v>154</v>
      </c>
      <c r="S45">
        <v>10000</v>
      </c>
      <c r="T45" t="s">
        <v>154</v>
      </c>
      <c r="X45">
        <v>10000</v>
      </c>
      <c r="Y45" t="s">
        <v>154</v>
      </c>
    </row>
    <row r="46" spans="1:25" x14ac:dyDescent="0.25">
      <c r="A46" t="s">
        <v>49</v>
      </c>
      <c r="B46">
        <v>50</v>
      </c>
      <c r="E46" t="s">
        <v>30</v>
      </c>
      <c r="F46" t="s">
        <v>107</v>
      </c>
      <c r="G46" t="s">
        <v>108</v>
      </c>
      <c r="I46">
        <v>1076</v>
      </c>
      <c r="J46" t="s">
        <v>155</v>
      </c>
      <c r="N46">
        <v>0</v>
      </c>
      <c r="O46" t="s">
        <v>154</v>
      </c>
      <c r="S46">
        <v>0</v>
      </c>
      <c r="T46" t="s">
        <v>154</v>
      </c>
      <c r="X46">
        <v>0</v>
      </c>
      <c r="Y46" t="s">
        <v>154</v>
      </c>
    </row>
    <row r="47" spans="1:25" x14ac:dyDescent="0.25">
      <c r="A47" t="s">
        <v>50</v>
      </c>
      <c r="B47" t="s">
        <v>31</v>
      </c>
      <c r="E47" t="s">
        <v>30</v>
      </c>
      <c r="F47" t="s">
        <v>107</v>
      </c>
      <c r="G47" t="s">
        <v>108</v>
      </c>
      <c r="I47">
        <v>0</v>
      </c>
      <c r="J47" t="s">
        <v>156</v>
      </c>
      <c r="N47">
        <v>0</v>
      </c>
      <c r="O47" t="s">
        <v>156</v>
      </c>
      <c r="S47">
        <v>0</v>
      </c>
      <c r="T47" t="s">
        <v>157</v>
      </c>
      <c r="X47">
        <v>0</v>
      </c>
      <c r="Y47" t="s">
        <v>157</v>
      </c>
    </row>
    <row r="48" spans="1:25" x14ac:dyDescent="0.25">
      <c r="A48">
        <v>821600</v>
      </c>
      <c r="B48">
        <v>50</v>
      </c>
      <c r="E48" t="s">
        <v>30</v>
      </c>
      <c r="F48" t="s">
        <v>107</v>
      </c>
      <c r="G48" t="s">
        <v>108</v>
      </c>
      <c r="I48">
        <v>50000</v>
      </c>
      <c r="J48" t="s">
        <v>156</v>
      </c>
      <c r="N48">
        <v>10000</v>
      </c>
      <c r="O48" t="s">
        <v>156</v>
      </c>
      <c r="S48">
        <v>10000</v>
      </c>
      <c r="T48" t="s">
        <v>156</v>
      </c>
      <c r="X48">
        <v>10000</v>
      </c>
      <c r="Y48" t="s">
        <v>156</v>
      </c>
    </row>
    <row r="49" spans="1:25" x14ac:dyDescent="0.25">
      <c r="A49">
        <v>821600</v>
      </c>
      <c r="B49">
        <v>60</v>
      </c>
      <c r="E49" t="s">
        <v>30</v>
      </c>
      <c r="F49" t="s">
        <v>107</v>
      </c>
      <c r="G49" t="s">
        <v>108</v>
      </c>
      <c r="I49">
        <v>0</v>
      </c>
      <c r="J49" t="s">
        <v>156</v>
      </c>
      <c r="N49">
        <v>40000</v>
      </c>
      <c r="O49" t="s">
        <v>156</v>
      </c>
      <c r="S49">
        <v>40000</v>
      </c>
      <c r="T49" t="s">
        <v>156</v>
      </c>
      <c r="X49">
        <v>40000</v>
      </c>
      <c r="Y49" t="s">
        <v>156</v>
      </c>
    </row>
    <row r="50" spans="1:25" x14ac:dyDescent="0.25">
      <c r="N50">
        <f>SUM(N2:N49)</f>
        <v>5762932</v>
      </c>
    </row>
    <row r="51" spans="1:25" x14ac:dyDescent="0.25">
      <c r="N51">
        <f>SUBTOTAL(9,N2:N49)</f>
        <v>5762932</v>
      </c>
    </row>
    <row r="52" spans="1:25" x14ac:dyDescent="0.25">
      <c r="N52">
        <v>4722849</v>
      </c>
    </row>
    <row r="53" spans="1:25" x14ac:dyDescent="0.25">
      <c r="N53">
        <f>+N51-N52</f>
        <v>1040083</v>
      </c>
      <c r="O53" s="2">
        <f>+N53-'[1]budzet 2021- trosak 2020'!M2253</f>
        <v>10000</v>
      </c>
    </row>
    <row r="54" spans="1:25" x14ac:dyDescent="0.25">
      <c r="N54">
        <f>+N53/1.17</f>
        <v>888959.82905982912</v>
      </c>
    </row>
    <row r="55" spans="1:25" x14ac:dyDescent="0.25">
      <c r="N55" s="2"/>
    </row>
    <row r="56" spans="1:25" x14ac:dyDescent="0.25">
      <c r="N56">
        <f>SUBTOTAL(9,N2:N49)</f>
        <v>5762932</v>
      </c>
    </row>
    <row r="60" spans="1:25" x14ac:dyDescent="0.25">
      <c r="N60">
        <f>4667782+567200+457950+70000</f>
        <v>5762932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Rashodi</vt:lpstr>
      <vt:lpstr>Prihodi</vt:lpstr>
      <vt:lpstr>Programi</vt:lpstr>
      <vt:lpstr>Korisnici</vt:lpstr>
      <vt:lpstr>2021 izbrisati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Nihad</dc:creator>
  <cp:lastModifiedBy>Mela Kovač</cp:lastModifiedBy>
  <dcterms:modified xsi:type="dcterms:W3CDTF">2021-03-12T08:32:31Z</dcterms:modified>
</cp:coreProperties>
</file>