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JN\OBRAZAC F 2024\"/>
    </mc:Choice>
  </mc:AlternateContent>
  <xr:revisionPtr revIDLastSave="0" documentId="13_ncr:1_{230C7A3E-2972-4526-AE45-CB2DA279B28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1" sheetId="3" state="hidden" r:id="rId1"/>
    <sheet name="T2" sheetId="5" r:id="rId2"/>
  </sheets>
  <definedNames>
    <definedName name="_xlnm._FilterDatabase" localSheetId="1" hidden="1">'T2'!$A$1:$O$110</definedName>
    <definedName name="_xlnm.Print_Area" localSheetId="1">'T2'!$A$1:$N$8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8" i="5" l="1"/>
  <c r="P179" i="5"/>
  <c r="P204" i="5"/>
  <c r="P229" i="5"/>
  <c r="Q233" i="5"/>
  <c r="P247" i="5"/>
  <c r="P253" i="5"/>
  <c r="P472" i="5"/>
  <c r="P538" i="5"/>
  <c r="P541" i="5"/>
  <c r="P550" i="5"/>
  <c r="P577" i="5"/>
  <c r="P580" i="5"/>
  <c r="Q593" i="5"/>
  <c r="Q592" i="5"/>
  <c r="Q590" i="5"/>
  <c r="M660" i="5"/>
  <c r="M18" i="5"/>
  <c r="N18" i="5" s="1"/>
  <c r="K18" i="5"/>
  <c r="K660" i="5"/>
  <c r="M657" i="5"/>
  <c r="N657" i="5" s="1"/>
  <c r="K657" i="5"/>
  <c r="M654" i="5"/>
  <c r="N654" i="5" s="1"/>
  <c r="K654" i="5"/>
  <c r="M651" i="5"/>
  <c r="N651" i="5" s="1"/>
  <c r="K651" i="5"/>
  <c r="M648" i="5"/>
  <c r="N648" i="5" s="1"/>
  <c r="K648" i="5"/>
  <c r="M645" i="5"/>
  <c r="N645" i="5" s="1"/>
  <c r="K645" i="5"/>
  <c r="M642" i="5"/>
  <c r="N642" i="5" s="1"/>
  <c r="K642" i="5"/>
  <c r="M639" i="5"/>
  <c r="N639" i="5" s="1"/>
  <c r="K639" i="5"/>
  <c r="M636" i="5"/>
  <c r="N636" i="5" s="1"/>
  <c r="K636" i="5"/>
  <c r="M633" i="5"/>
  <c r="N633" i="5" s="1"/>
  <c r="K633" i="5"/>
  <c r="M630" i="5"/>
  <c r="N630" i="5" s="1"/>
  <c r="K630" i="5"/>
  <c r="M627" i="5"/>
  <c r="N627" i="5" s="1"/>
  <c r="K627" i="5"/>
  <c r="M624" i="5"/>
  <c r="N624" i="5" s="1"/>
  <c r="K624" i="5"/>
  <c r="M621" i="5"/>
  <c r="N621" i="5" s="1"/>
  <c r="K621" i="5"/>
  <c r="M618" i="5"/>
  <c r="N618" i="5" s="1"/>
  <c r="K618" i="5"/>
  <c r="M615" i="5"/>
  <c r="N615" i="5" s="1"/>
  <c r="K615" i="5"/>
  <c r="M612" i="5"/>
  <c r="N612" i="5" s="1"/>
  <c r="K612" i="5"/>
  <c r="M609" i="5"/>
  <c r="N609" i="5" s="1"/>
  <c r="K609" i="5"/>
  <c r="M606" i="5"/>
  <c r="N606" i="5" s="1"/>
  <c r="K606" i="5"/>
  <c r="M603" i="5"/>
  <c r="N603" i="5" s="1"/>
  <c r="K603" i="5"/>
  <c r="M600" i="5"/>
  <c r="N600" i="5" s="1"/>
  <c r="K600" i="5"/>
  <c r="M597" i="5"/>
  <c r="N597" i="5" s="1"/>
  <c r="K597" i="5"/>
  <c r="M594" i="5"/>
  <c r="N594" i="5" s="1"/>
  <c r="K594" i="5"/>
  <c r="M591" i="5"/>
  <c r="N591" i="5" s="1"/>
  <c r="K591" i="5"/>
  <c r="M588" i="5"/>
  <c r="N588" i="5" s="1"/>
  <c r="K588" i="5"/>
  <c r="M585" i="5"/>
  <c r="N585" i="5" s="1"/>
  <c r="M582" i="5"/>
  <c r="N582" i="5" s="1"/>
  <c r="M579" i="5"/>
  <c r="N579" i="5" s="1"/>
  <c r="M576" i="5"/>
  <c r="N576" i="5" s="1"/>
  <c r="K585" i="5"/>
  <c r="K582" i="5"/>
  <c r="K579" i="5"/>
  <c r="K576" i="5"/>
  <c r="M573" i="5"/>
  <c r="N573" i="5" s="1"/>
  <c r="K573" i="5"/>
  <c r="M570" i="5"/>
  <c r="N570" i="5" s="1"/>
  <c r="K570" i="5"/>
  <c r="M567" i="5"/>
  <c r="N567" i="5" s="1"/>
  <c r="K567" i="5"/>
  <c r="M564" i="5"/>
  <c r="N564" i="5" s="1"/>
  <c r="K564" i="5"/>
  <c r="M561" i="5"/>
  <c r="N561" i="5" s="1"/>
  <c r="K561" i="5"/>
  <c r="M558" i="5"/>
  <c r="N558" i="5" s="1"/>
  <c r="K558" i="5"/>
  <c r="M555" i="5"/>
  <c r="N555" i="5" s="1"/>
  <c r="K555" i="5"/>
  <c r="M552" i="5"/>
  <c r="N552" i="5" s="1"/>
  <c r="K552" i="5"/>
  <c r="M549" i="5"/>
  <c r="N549" i="5" s="1"/>
  <c r="K549" i="5"/>
  <c r="M546" i="5"/>
  <c r="N546" i="5" s="1"/>
  <c r="K546" i="5"/>
  <c r="M543" i="5"/>
  <c r="N543" i="5" s="1"/>
  <c r="K543" i="5"/>
  <c r="M540" i="5"/>
  <c r="N540" i="5" s="1"/>
  <c r="K540" i="5"/>
  <c r="M537" i="5"/>
  <c r="N537" i="5" s="1"/>
  <c r="K537" i="5"/>
  <c r="M534" i="5"/>
  <c r="N534" i="5" s="1"/>
  <c r="K534" i="5"/>
  <c r="M531" i="5"/>
  <c r="N531" i="5" s="1"/>
  <c r="K531" i="5"/>
  <c r="M528" i="5"/>
  <c r="N528" i="5" s="1"/>
  <c r="K528" i="5"/>
  <c r="M525" i="5"/>
  <c r="N525" i="5" s="1"/>
  <c r="K525" i="5"/>
  <c r="M522" i="5"/>
  <c r="N522" i="5" s="1"/>
  <c r="K522" i="5"/>
  <c r="M519" i="5"/>
  <c r="N519" i="5" s="1"/>
  <c r="K519" i="5"/>
  <c r="M516" i="5"/>
  <c r="N516" i="5" s="1"/>
  <c r="K516" i="5"/>
  <c r="M513" i="5"/>
  <c r="N513" i="5" s="1"/>
  <c r="K513" i="5"/>
  <c r="M510" i="5"/>
  <c r="N510" i="5" s="1"/>
  <c r="K510" i="5"/>
  <c r="M507" i="5"/>
  <c r="N507" i="5" s="1"/>
  <c r="K507" i="5"/>
  <c r="M504" i="5"/>
  <c r="N504" i="5" s="1"/>
  <c r="K504" i="5"/>
  <c r="M501" i="5"/>
  <c r="N501" i="5" s="1"/>
  <c r="K501" i="5"/>
  <c r="M498" i="5"/>
  <c r="N498" i="5" s="1"/>
  <c r="K498" i="5"/>
  <c r="M495" i="5"/>
  <c r="N495" i="5" s="1"/>
  <c r="K495" i="5"/>
  <c r="M492" i="5"/>
  <c r="N492" i="5" s="1"/>
  <c r="K492" i="5"/>
  <c r="M489" i="5"/>
  <c r="N489" i="5" s="1"/>
  <c r="K489" i="5"/>
  <c r="M486" i="5"/>
  <c r="N486" i="5" s="1"/>
  <c r="K486" i="5"/>
  <c r="M483" i="5"/>
  <c r="N483" i="5" s="1"/>
  <c r="K483" i="5"/>
  <c r="M480" i="5"/>
  <c r="N480" i="5" s="1"/>
  <c r="K480" i="5"/>
  <c r="K477" i="5"/>
  <c r="M477" i="5"/>
  <c r="N477" i="5" s="1"/>
  <c r="M474" i="5"/>
  <c r="N474" i="5" s="1"/>
  <c r="K474" i="5"/>
  <c r="M471" i="5"/>
  <c r="N471" i="5" s="1"/>
  <c r="K471" i="5"/>
  <c r="K468" i="5"/>
  <c r="M468" i="5"/>
  <c r="N468" i="5" s="1"/>
  <c r="M465" i="5"/>
  <c r="N465" i="5" s="1"/>
  <c r="M462" i="5"/>
  <c r="N462" i="5" s="1"/>
  <c r="M459" i="5"/>
  <c r="N459" i="5" s="1"/>
  <c r="M456" i="5"/>
  <c r="N456" i="5" s="1"/>
  <c r="M453" i="5"/>
  <c r="N453" i="5" s="1"/>
  <c r="M450" i="5"/>
  <c r="N450" i="5" s="1"/>
  <c r="M447" i="5"/>
  <c r="N447" i="5" s="1"/>
  <c r="M444" i="5"/>
  <c r="N444" i="5" s="1"/>
  <c r="M441" i="5"/>
  <c r="N441" i="5" s="1"/>
  <c r="M438" i="5"/>
  <c r="N438" i="5" s="1"/>
  <c r="M435" i="5"/>
  <c r="N435" i="5" s="1"/>
  <c r="M432" i="5"/>
  <c r="N432" i="5" s="1"/>
  <c r="M429" i="5"/>
  <c r="N429" i="5" s="1"/>
  <c r="M426" i="5"/>
  <c r="N426" i="5" s="1"/>
  <c r="M423" i="5"/>
  <c r="N423" i="5" s="1"/>
  <c r="M420" i="5"/>
  <c r="N420" i="5" s="1"/>
  <c r="M417" i="5"/>
  <c r="N417" i="5" s="1"/>
  <c r="M414" i="5"/>
  <c r="N414" i="5" s="1"/>
  <c r="M411" i="5"/>
  <c r="N411" i="5" s="1"/>
  <c r="M408" i="5"/>
  <c r="N408" i="5" s="1"/>
  <c r="M405" i="5"/>
  <c r="N405" i="5" s="1"/>
  <c r="M402" i="5"/>
  <c r="N402" i="5" s="1"/>
  <c r="M399" i="5"/>
  <c r="N399" i="5" s="1"/>
  <c r="M396" i="5"/>
  <c r="N396" i="5" s="1"/>
  <c r="M393" i="5"/>
  <c r="N393" i="5" s="1"/>
  <c r="M390" i="5"/>
  <c r="N390" i="5" s="1"/>
  <c r="M387" i="5"/>
  <c r="N387" i="5" s="1"/>
  <c r="M384" i="5"/>
  <c r="N384" i="5" s="1"/>
  <c r="M381" i="5"/>
  <c r="N381" i="5" s="1"/>
  <c r="M378" i="5"/>
  <c r="N378" i="5" s="1"/>
  <c r="M375" i="5"/>
  <c r="N375" i="5" s="1"/>
  <c r="M372" i="5"/>
  <c r="N372" i="5" s="1"/>
  <c r="M369" i="5"/>
  <c r="N369" i="5" s="1"/>
  <c r="M366" i="5"/>
  <c r="N366" i="5" s="1"/>
  <c r="M363" i="5"/>
  <c r="N363" i="5" s="1"/>
  <c r="M360" i="5"/>
  <c r="N360" i="5" s="1"/>
  <c r="M357" i="5"/>
  <c r="N357" i="5" s="1"/>
  <c r="N354" i="5"/>
  <c r="N351" i="5"/>
  <c r="N348" i="5"/>
  <c r="N345" i="5"/>
  <c r="N342" i="5"/>
  <c r="M339" i="5"/>
  <c r="N339" i="5" s="1"/>
  <c r="M336" i="5"/>
  <c r="N336" i="5" s="1"/>
  <c r="M333" i="5"/>
  <c r="N333" i="5" s="1"/>
  <c r="N330" i="5"/>
  <c r="N327" i="5"/>
  <c r="N324" i="5"/>
  <c r="N321" i="5"/>
  <c r="N318" i="5"/>
  <c r="N315" i="5"/>
  <c r="N312" i="5"/>
  <c r="N309" i="5"/>
  <c r="N306" i="5"/>
  <c r="N303" i="5"/>
  <c r="N300" i="5"/>
  <c r="N297" i="5"/>
  <c r="N294" i="5"/>
  <c r="N291" i="5"/>
  <c r="N288" i="5"/>
  <c r="M285" i="5"/>
  <c r="K285" i="5"/>
  <c r="M282" i="5"/>
  <c r="K282" i="5"/>
  <c r="M279" i="5"/>
  <c r="K279" i="5"/>
  <c r="K276" i="5"/>
  <c r="M276" i="5"/>
  <c r="M273" i="5"/>
  <c r="K273" i="5"/>
  <c r="M270" i="5"/>
  <c r="N270" i="5" s="1"/>
  <c r="K270" i="5"/>
  <c r="M267" i="5"/>
  <c r="N267" i="5" s="1"/>
  <c r="K267" i="5"/>
  <c r="M264" i="5"/>
  <c r="N264" i="5" s="1"/>
  <c r="K264" i="5"/>
  <c r="M261" i="5"/>
  <c r="N261" i="5" s="1"/>
  <c r="K261" i="5"/>
  <c r="M258" i="5"/>
  <c r="N258" i="5" s="1"/>
  <c r="K258" i="5"/>
  <c r="M255" i="5"/>
  <c r="N255" i="5" s="1"/>
  <c r="K255" i="5"/>
  <c r="M252" i="5"/>
  <c r="N252" i="5" s="1"/>
  <c r="K252" i="5"/>
  <c r="M249" i="5"/>
  <c r="N249" i="5" s="1"/>
  <c r="K249" i="5"/>
  <c r="M246" i="5"/>
  <c r="N246" i="5" s="1"/>
  <c r="K246" i="5"/>
  <c r="M243" i="5"/>
  <c r="N243" i="5" s="1"/>
  <c r="K243" i="5"/>
  <c r="M240" i="5"/>
  <c r="N240" i="5" s="1"/>
  <c r="K240" i="5"/>
  <c r="M237" i="5"/>
  <c r="N237" i="5" s="1"/>
  <c r="K237" i="5"/>
  <c r="M234" i="5"/>
  <c r="N234" i="5" s="1"/>
  <c r="K234" i="5"/>
  <c r="M231" i="5"/>
  <c r="N231" i="5" s="1"/>
  <c r="K231" i="5"/>
  <c r="M228" i="5"/>
  <c r="N228" i="5" s="1"/>
  <c r="K228" i="5"/>
  <c r="M225" i="5"/>
  <c r="N225" i="5" s="1"/>
  <c r="K225" i="5"/>
  <c r="M222" i="5"/>
  <c r="N222" i="5" s="1"/>
  <c r="K222" i="5"/>
  <c r="M219" i="5"/>
  <c r="N219" i="5" s="1"/>
  <c r="K219" i="5"/>
  <c r="M216" i="5"/>
  <c r="N216" i="5" s="1"/>
  <c r="K216" i="5"/>
  <c r="M213" i="5"/>
  <c r="N213" i="5" s="1"/>
  <c r="K213" i="5"/>
  <c r="M210" i="5"/>
  <c r="N210" i="5" s="1"/>
  <c r="K210" i="5"/>
  <c r="M207" i="5"/>
  <c r="N207" i="5" s="1"/>
  <c r="K207" i="5"/>
  <c r="M204" i="5"/>
  <c r="N204" i="5" s="1"/>
  <c r="K204" i="5"/>
  <c r="M201" i="5"/>
  <c r="N201" i="5" s="1"/>
  <c r="K201" i="5"/>
  <c r="M198" i="5"/>
  <c r="N198" i="5" s="1"/>
  <c r="K198" i="5"/>
  <c r="M195" i="5"/>
  <c r="N195" i="5" s="1"/>
  <c r="K195" i="5"/>
  <c r="M192" i="5"/>
  <c r="N192" i="5" s="1"/>
  <c r="K192" i="5"/>
  <c r="M189" i="5"/>
  <c r="N189" i="5" s="1"/>
  <c r="K189" i="5"/>
  <c r="M186" i="5"/>
  <c r="N186" i="5" s="1"/>
  <c r="K186" i="5"/>
  <c r="M183" i="5"/>
  <c r="N183" i="5" s="1"/>
  <c r="K183" i="5"/>
  <c r="M180" i="5"/>
  <c r="N180" i="5" s="1"/>
  <c r="K180" i="5"/>
  <c r="M177" i="5"/>
  <c r="N177" i="5" s="1"/>
  <c r="K177" i="5"/>
  <c r="M174" i="5"/>
  <c r="N174" i="5" s="1"/>
  <c r="K174" i="5"/>
  <c r="M171" i="5"/>
  <c r="N171" i="5" s="1"/>
  <c r="K171" i="5"/>
  <c r="M168" i="5"/>
  <c r="N168" i="5" s="1"/>
  <c r="K168" i="5"/>
  <c r="M165" i="5"/>
  <c r="N165" i="5" s="1"/>
  <c r="K165" i="5"/>
  <c r="M162" i="5"/>
  <c r="N162" i="5" s="1"/>
  <c r="K162" i="5"/>
  <c r="M159" i="5"/>
  <c r="N159" i="5" s="1"/>
  <c r="K159" i="5"/>
  <c r="M156" i="5"/>
  <c r="N156" i="5" s="1"/>
  <c r="K156" i="5"/>
  <c r="M153" i="5"/>
  <c r="N153" i="5" s="1"/>
  <c r="K153" i="5"/>
  <c r="M150" i="5"/>
  <c r="N150" i="5" s="1"/>
  <c r="K150" i="5"/>
  <c r="M147" i="5"/>
  <c r="N147" i="5" s="1"/>
  <c r="K147" i="5"/>
  <c r="M144" i="5"/>
  <c r="N144" i="5" s="1"/>
  <c r="K144" i="5"/>
  <c r="M141" i="5"/>
  <c r="N141" i="5" s="1"/>
  <c r="K141" i="5"/>
  <c r="M138" i="5"/>
  <c r="N138" i="5" s="1"/>
  <c r="K138" i="5"/>
  <c r="M135" i="5"/>
  <c r="N135" i="5" s="1"/>
  <c r="K135" i="5"/>
  <c r="M132" i="5"/>
  <c r="N132" i="5" s="1"/>
  <c r="K132" i="5"/>
  <c r="M129" i="5"/>
  <c r="N129" i="5" s="1"/>
  <c r="K129" i="5"/>
  <c r="M126" i="5"/>
  <c r="N126" i="5" s="1"/>
  <c r="K126" i="5"/>
  <c r="M123" i="5"/>
  <c r="N123" i="5" s="1"/>
  <c r="K123" i="5"/>
  <c r="M120" i="5"/>
  <c r="N120" i="5" s="1"/>
  <c r="K120" i="5"/>
  <c r="M117" i="5"/>
  <c r="N117" i="5" s="1"/>
  <c r="K117" i="5"/>
  <c r="M114" i="5"/>
  <c r="N114" i="5" s="1"/>
  <c r="K114" i="5"/>
  <c r="M111" i="5"/>
  <c r="N111" i="5" s="1"/>
  <c r="K111" i="5"/>
  <c r="M108" i="5"/>
  <c r="N108" i="5" s="1"/>
  <c r="K108" i="5"/>
  <c r="M105" i="5"/>
  <c r="N105" i="5" s="1"/>
  <c r="K105" i="5"/>
  <c r="M102" i="5"/>
  <c r="N102" i="5" s="1"/>
  <c r="K102" i="5"/>
  <c r="M99" i="5"/>
  <c r="N99" i="5" s="1"/>
  <c r="K99" i="5"/>
  <c r="N96" i="5" l="1"/>
  <c r="M90" i="5"/>
  <c r="N90" i="5" s="1"/>
  <c r="K87" i="5"/>
  <c r="M87" i="5"/>
  <c r="N87" i="5" s="1"/>
  <c r="M84" i="5" l="1"/>
  <c r="N84" i="5" s="1"/>
  <c r="M81" i="5"/>
  <c r="N81" i="5" s="1"/>
  <c r="M78" i="5"/>
  <c r="N78" i="5" s="1"/>
  <c r="M75" i="5"/>
  <c r="N75" i="5" s="1"/>
  <c r="M72" i="5"/>
  <c r="N72" i="5" s="1"/>
  <c r="M69" i="5"/>
  <c r="N69" i="5" s="1"/>
  <c r="M66" i="5"/>
  <c r="N66" i="5" s="1"/>
  <c r="M63" i="5"/>
  <c r="N63" i="5" s="1"/>
  <c r="M60" i="5"/>
  <c r="N60" i="5" s="1"/>
  <c r="N57" i="5"/>
  <c r="M54" i="5"/>
  <c r="N54" i="5" s="1"/>
  <c r="M51" i="5"/>
  <c r="N51" i="5" s="1"/>
  <c r="M48" i="5"/>
  <c r="N48" i="5" s="1"/>
  <c r="M45" i="5"/>
  <c r="N45" i="5" s="1"/>
  <c r="M42" i="5"/>
  <c r="N42" i="5" s="1"/>
  <c r="M39" i="5"/>
  <c r="N39" i="5" s="1"/>
  <c r="M36" i="5"/>
  <c r="N36" i="5" s="1"/>
  <c r="M33" i="5"/>
  <c r="N33" i="5" s="1"/>
  <c r="M30" i="5"/>
  <c r="N30" i="5" s="1"/>
  <c r="M27" i="5"/>
  <c r="N27" i="5" s="1"/>
  <c r="K36" i="5"/>
  <c r="K33" i="5"/>
  <c r="K30" i="5"/>
  <c r="K27" i="5"/>
  <c r="N24" i="5"/>
  <c r="N21" i="5"/>
  <c r="N15" i="5"/>
  <c r="N12" i="5"/>
  <c r="N6" i="5"/>
  <c r="N9" i="5"/>
</calcChain>
</file>

<file path=xl/sharedStrings.xml><?xml version="1.0" encoding="utf-8"?>
<sst xmlns="http://schemas.openxmlformats.org/spreadsheetml/2006/main" count="1739" uniqueCount="336">
  <si>
    <t>Redni broj upisa</t>
  </si>
  <si>
    <t>Vrsta postupka</t>
  </si>
  <si>
    <t>Prijavljeni ponuđači</t>
  </si>
  <si>
    <t>Cijena  sa  PDV-a</t>
  </si>
  <si>
    <t>Cijena  bez  PDV-a</t>
  </si>
  <si>
    <t xml:space="preserve">broj  i datum Odluke o pokretanju postupka nabavke </t>
  </si>
  <si>
    <t xml:space="preserve"> broj i datum Odluke o izboru ponuđača ili/poništenju postupka nabavke </t>
  </si>
  <si>
    <t>Red. br.</t>
  </si>
  <si>
    <t>Napomena</t>
  </si>
  <si>
    <t>Iznos</t>
  </si>
  <si>
    <t>iznos</t>
  </si>
  <si>
    <t>Realizovano u 2020-oj</t>
  </si>
  <si>
    <t>broj post.</t>
  </si>
  <si>
    <t>Započeto u 2020 ; real. u 2021-</t>
  </si>
  <si>
    <t>Ukupno</t>
  </si>
  <si>
    <t>Red.br</t>
  </si>
  <si>
    <t>xx</t>
  </si>
  <si>
    <t xml:space="preserve">Tabela 1. </t>
  </si>
  <si>
    <t>Radovi</t>
  </si>
  <si>
    <t>Direktni sporazum</t>
  </si>
  <si>
    <t>Robe</t>
  </si>
  <si>
    <t>Konkurentski zahtjev</t>
  </si>
  <si>
    <t>Otvoreni postupak</t>
  </si>
  <si>
    <t>Usluge</t>
  </si>
  <si>
    <t>Usluge iz Aneksa II dio B</t>
  </si>
  <si>
    <t>Cijena dostavljenih ponuda</t>
  </si>
  <si>
    <t>Izmjena/dopuna Plana javnih nabavki za 2020.</t>
  </si>
  <si>
    <t>Predmet nabavke</t>
  </si>
  <si>
    <t>Procijenjena vrijednost nabavke KM bez PDV-a (izmjena/dopuna plana)</t>
  </si>
  <si>
    <t>Procijenjena vrijednost nabavke KM bez PDV-a (Osnovni Plan)</t>
  </si>
  <si>
    <t>Vrsta postupka nabavke</t>
  </si>
  <si>
    <t>ROBE</t>
  </si>
  <si>
    <t>-</t>
  </si>
  <si>
    <t>USLUGE</t>
  </si>
  <si>
    <t>R. br</t>
  </si>
  <si>
    <t>Planirani početak postupka ( mjesec)</t>
  </si>
  <si>
    <t xml:space="preserve"> npr. Februar 2020.</t>
  </si>
  <si>
    <t xml:space="preserve">Planirano za 2021 godinu </t>
  </si>
  <si>
    <t>Pregled  planiranih i realizovanih javnih nabavki za 2021-tu godinu ( po vrstama postupaka )</t>
  </si>
  <si>
    <t>Red. Br.</t>
  </si>
  <si>
    <t>Vrsta</t>
  </si>
  <si>
    <t xml:space="preserve"> Osnovni plan javnih nabavki</t>
  </si>
  <si>
    <t>za 2020 godinu</t>
  </si>
  <si>
    <t xml:space="preserve">Izmjene i dopune </t>
  </si>
  <si>
    <t xml:space="preserve">plana javnih nabavki </t>
  </si>
  <si>
    <t>Ukupan Plan</t>
  </si>
  <si>
    <t>javnih nabavki</t>
  </si>
  <si>
    <t>4 (2+3)</t>
  </si>
  <si>
    <r>
      <t>1.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Calibri"/>
        <family val="2"/>
        <charset val="238"/>
        <scheme val="minor"/>
      </rPr>
      <t> 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</si>
  <si>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Calibri"/>
        <family val="2"/>
        <charset val="238"/>
        <scheme val="minor"/>
      </rPr>
      <t> 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</si>
  <si>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Calibri"/>
        <family val="2"/>
        <charset val="238"/>
        <scheme val="minor"/>
      </rPr>
      <t> </t>
    </r>
  </si>
  <si>
    <t xml:space="preserve">UKUPNO </t>
  </si>
  <si>
    <t>PLANIRANO</t>
  </si>
  <si>
    <t>REALIZOVANO</t>
  </si>
  <si>
    <t>PROCENAT</t>
  </si>
  <si>
    <t xml:space="preserve"> RALIZACIJE</t>
  </si>
  <si>
    <t xml:space="preserve">Broj planiranih ugovora </t>
  </si>
  <si>
    <t xml:space="preserve">Vrijednost planiranih ugovora bez PDV-a </t>
  </si>
  <si>
    <t xml:space="preserve">Broj zaključenih ugovora </t>
  </si>
  <si>
    <t xml:space="preserve">Vrijednost zaključenih ugovora bez PDV-a </t>
  </si>
  <si>
    <r>
      <t xml:space="preserve">%              </t>
    </r>
    <r>
      <rPr>
        <sz val="7"/>
        <color theme="1"/>
        <rFont val="Calibri"/>
        <family val="2"/>
        <charset val="238"/>
        <scheme val="minor"/>
      </rPr>
      <t>(4/2)*100</t>
    </r>
  </si>
  <si>
    <r>
      <t xml:space="preserve">%              </t>
    </r>
    <r>
      <rPr>
        <sz val="7"/>
        <color theme="1"/>
        <rFont val="Calibri"/>
        <family val="2"/>
        <charset val="238"/>
        <scheme val="minor"/>
      </rPr>
      <t>(5/3)*100</t>
    </r>
  </si>
  <si>
    <t>1.</t>
  </si>
  <si>
    <t xml:space="preserve"> Direktni sporazum  </t>
  </si>
  <si>
    <t>2.</t>
  </si>
  <si>
    <t xml:space="preserve"> Konkurentsi zahtjev  </t>
  </si>
  <si>
    <t>3.</t>
  </si>
  <si>
    <t xml:space="preserve"> Otvoreni postupak  </t>
  </si>
  <si>
    <t>4.</t>
  </si>
  <si>
    <t xml:space="preserve"> Usluge iz Anexa II dio B </t>
  </si>
  <si>
    <t>UKUPNO:</t>
  </si>
  <si>
    <t xml:space="preserve">Primjeri : </t>
  </si>
  <si>
    <t xml:space="preserve"> Usluge iz </t>
  </si>
  <si>
    <t xml:space="preserve">5. </t>
  </si>
  <si>
    <t>xxxx</t>
  </si>
  <si>
    <t>broj Obavještenja o nabavci</t>
  </si>
  <si>
    <t>Planirana vrijednost nabavke bez PDV-a</t>
  </si>
  <si>
    <t xml:space="preserve">Napomena </t>
  </si>
  <si>
    <t xml:space="preserve"> Predmet Nabavke</t>
  </si>
  <si>
    <t>Vrsta nabavke  (Radovi/ Robe/ usluge)</t>
  </si>
  <si>
    <t>Izabrani  ponuđač/dobavljač</t>
  </si>
  <si>
    <t xml:space="preserve">Broj Ugovora /okvirnog sporazuma </t>
  </si>
  <si>
    <t xml:space="preserve">Datum Ugovora/ okvirnog sporazuma </t>
  </si>
  <si>
    <t xml:space="preserve">Period - Trajenje/ ugovora/okvornog sporazuma </t>
  </si>
  <si>
    <t xml:space="preserve"> Redni broj  Stavke iz Plana nabavki</t>
  </si>
  <si>
    <t>Univerzitet u Sarajevu - Fakultet političkih naukaa</t>
  </si>
  <si>
    <t>jednokratno</t>
  </si>
  <si>
    <t>Fakultet političkih nauka</t>
  </si>
  <si>
    <t>DIREKTNI SPORAZUM</t>
  </si>
  <si>
    <t>01-3-711-14/23 OD 24.05.2023 godine</t>
  </si>
  <si>
    <t>KABLOVSKA TELEVIZIJA</t>
  </si>
  <si>
    <t>DD BH Telecom</t>
  </si>
  <si>
    <t>02-11-12/23 od 14.03.2023. godine; Odluka UO UNSA</t>
  </si>
  <si>
    <t>ELEKTRIČNA ENERGIJA</t>
  </si>
  <si>
    <t>29329-8-1-1/24</t>
  </si>
  <si>
    <t>29329-8-1-2/24</t>
  </si>
  <si>
    <t>01-3-711-15/23 OD 24.05.2023.</t>
  </si>
  <si>
    <t>PRETPLATA ZA FISKALNU KASU</t>
  </si>
  <si>
    <t xml:space="preserve"> </t>
  </si>
  <si>
    <t>USLUGE FIKSNE TELEFONIJE</t>
  </si>
  <si>
    <t>AVAZ ROTO PRESS</t>
  </si>
  <si>
    <t>01-3-711-2/23 od 24.05.2023.</t>
  </si>
  <si>
    <t>DNEVNE NOVINE</t>
  </si>
  <si>
    <t>29329-8-2-17/23</t>
  </si>
  <si>
    <t>01-3-711-18/23 od 24.05.2023.</t>
  </si>
  <si>
    <t>OTVORENI POSTUPAK</t>
  </si>
  <si>
    <t>PLATFORMA ZA ONLINE NASTAVU</t>
  </si>
  <si>
    <t>01-3-2227-1/23 od 20.12.2023.</t>
  </si>
  <si>
    <t>01-3-157-5/24</t>
  </si>
  <si>
    <t>01-3-7-2/24</t>
  </si>
  <si>
    <t>Obrazac F - Pregled javnih nabavki ZA 2024</t>
  </si>
  <si>
    <t>29329-1-2- 109/23</t>
  </si>
  <si>
    <t>01-3-1859-1/23</t>
  </si>
  <si>
    <t>01-3-2135-1/23 od 11.12.2024</t>
  </si>
  <si>
    <t>Usluge
iznajmljivanja i
održavanja printer
uređaja</t>
  </si>
  <si>
    <t>IMTEC d.o.o</t>
  </si>
  <si>
    <t>1 godina</t>
  </si>
  <si>
    <t>29329-1-1-
128/23</t>
  </si>
  <si>
    <t>01-3- 157-4/24 od 18.01.2024.</t>
  </si>
  <si>
    <t>Plan 2023</t>
  </si>
  <si>
    <t>IDEGO d.o.o</t>
  </si>
  <si>
    <t>18.01.2024.</t>
  </si>
  <si>
    <t>29329-1-1-102-3-41/23</t>
  </si>
  <si>
    <t>01-3-1477-1/23 OD 20.10.2023</t>
  </si>
  <si>
    <t>AUDIOVIZUELNA OPREMA4</t>
  </si>
  <si>
    <t>01-3-2015 -1/23 OD 17.11.2023. ( LOT 1); 01-3-2016-2/23 OD 27.11.2023. ( LOT 2 PONIŠTENJE), 01-3-2017-2/23 OD 27.11.2023. ( LOT 3 PONIŠTENJE)</t>
  </si>
  <si>
    <t>Audio Team d.o.o
HD COMPUTERS d.o.o.</t>
  </si>
  <si>
    <t>1.	HD Computers d.o.o. sa ponuđenom cijenom 20.580,53 KM ; PONUDA DRUGOG PONUĐAČA NEPOTPUINA</t>
  </si>
  <si>
    <t>HD Computers</t>
  </si>
  <si>
    <t xml:space="preserve">01-3-2228-1/23   </t>
  </si>
  <si>
    <t>Plan 2024</t>
  </si>
  <si>
    <t>29329-1-2-23-3-29/24</t>
  </si>
  <si>
    <t xml:space="preserve"> 01-3-518 -1/24 OD 15.03.2024.</t>
  </si>
  <si>
    <t>01-3-813 -1/24 OD 30.04.2024.</t>
  </si>
  <si>
    <t>USLUGE ODRŽAVANJA SISTEMA ZA VATRODOJAVU</t>
  </si>
  <si>
    <t>Vatroteh inžinjering d.o.o Sarajevo
Vatrosistemi
Supernova d.o.o</t>
  </si>
  <si>
    <t>Supernova d.o.o</t>
  </si>
  <si>
    <t>Vatroteh inžinjering d.o.o Sarajevo (2.400)
Vatrosistemi 2394
Supernova d.o.o 2400</t>
  </si>
  <si>
    <t>Cijena nakon e-aukcije</t>
  </si>
  <si>
    <t>01-3-948-1/24</t>
  </si>
  <si>
    <t>29329-1-2-47-3-32/24</t>
  </si>
  <si>
    <t>01-3-980-1/24 od 28.05.2024.</t>
  </si>
  <si>
    <t>01-3- 1152 -1/24 od 25.06.2024.</t>
  </si>
  <si>
    <t>Usluga pregleda PP aparata, hidrantske
mreže i panic rasvjete i obuka uposlenika-</t>
  </si>
  <si>
    <t>Vatroteh inžinjering d.o.o Sarajevo
Proving d.o.o</t>
  </si>
  <si>
    <t>1.	Proving d.o.o. -3999,00
2.	Vatroteh inžinjering d.o.o- 4000,00</t>
  </si>
  <si>
    <t>Vatroteh inžinjering d.o.o</t>
  </si>
  <si>
    <t>01-3-1875-1/24</t>
  </si>
  <si>
    <t>15.07.2024.</t>
  </si>
  <si>
    <t>29329-1-1-37-3-30/24</t>
  </si>
  <si>
    <t>01-3- 772-1/24 23.04.2024.</t>
  </si>
  <si>
    <t>01-3- 1011 -1/24 31.05.2024.</t>
  </si>
  <si>
    <t>MATERIJAL ZA FARBANJE</t>
  </si>
  <si>
    <t>1.	MEGA-EM DOO VISOKO - 5.724,50
2.	INTER-COM d.o.o. - 5.995,50
3.	PENNY PLUS d.o.o. . - 4.697,51
4.	CREDIBIL COMPANY d.o.o. - 5.210,70</t>
  </si>
  <si>
    <t>1.	MEGA-EM DOO VISOKO
2.	INTER-COM d.o.o.
3.	PENNY PLUS d.o.o.
4.	CREDIBIL COMPANY d.o.o</t>
  </si>
  <si>
    <t>PENNY PLUS d.o.o</t>
  </si>
  <si>
    <t>01-3-1153-1/24</t>
  </si>
  <si>
    <t>25.06.2024.</t>
  </si>
  <si>
    <t>JP ELEKTROPRIVREDA</t>
  </si>
  <si>
    <t>29329-8-1-9/24</t>
  </si>
  <si>
    <t>29329-8-1-10/24</t>
  </si>
  <si>
    <t>29329-8-1-18/24</t>
  </si>
  <si>
    <t>29329-8-1-19/24</t>
  </si>
  <si>
    <t>29329-8-1-32/24</t>
  </si>
  <si>
    <t>29329-8-1-38/24</t>
  </si>
  <si>
    <t>29329-8-1-39/24</t>
  </si>
  <si>
    <t>29329-8-1-51/24</t>
  </si>
  <si>
    <t>29329-8-1-53/24</t>
  </si>
  <si>
    <t>29329-8-1-59/24</t>
  </si>
  <si>
    <t>29329-8-1-60/24</t>
  </si>
  <si>
    <t>29329-8-1-68/24</t>
  </si>
  <si>
    <t>29329-8-1-70/24</t>
  </si>
  <si>
    <t>29329-8-1-77/24</t>
  </si>
  <si>
    <t>29329-8-1-78/24</t>
  </si>
  <si>
    <t>29329-8-1-90/24</t>
  </si>
  <si>
    <t>29329-8-1-91/24</t>
  </si>
  <si>
    <t>29329-8-1-33/24</t>
  </si>
  <si>
    <t>29329-8-2-8/24</t>
  </si>
  <si>
    <t xml:space="preserve">USLUGE ODRŽAVANJA FISKALNE KASE </t>
  </si>
  <si>
    <t>29329-8-1-12/23</t>
  </si>
  <si>
    <t>29329-8-2-13/23</t>
  </si>
  <si>
    <t>DIREKTNI SPORAZUM integrisana*</t>
  </si>
  <si>
    <t>29329-8-2-15/24</t>
  </si>
  <si>
    <t>29329-8-2-16/24</t>
  </si>
  <si>
    <t>29329-8-2-21/24</t>
  </si>
  <si>
    <t>29329-8-2-24/24</t>
  </si>
  <si>
    <t>29329-8-2-35/24</t>
  </si>
  <si>
    <t>29329-8-2-36/24</t>
  </si>
  <si>
    <t>29329-8-2-41/24</t>
  </si>
  <si>
    <t>29329-8-2-44/24</t>
  </si>
  <si>
    <t>29329-8-2-54/24</t>
  </si>
  <si>
    <t>29329-8-2-56/24</t>
  </si>
  <si>
    <t>29329-8-2-63/24</t>
  </si>
  <si>
    <t>29329-8-2-64/24</t>
  </si>
  <si>
    <t>29329-8-2-67/24</t>
  </si>
  <si>
    <t>29329-8-2-71/24</t>
  </si>
  <si>
    <t>29329-8-2-75/24</t>
  </si>
  <si>
    <t>29329-8-2-80/24</t>
  </si>
  <si>
    <t>29329-8-2-92/24</t>
  </si>
  <si>
    <t>29329-8-2-93/24</t>
  </si>
  <si>
    <t>29329-8-2-95/24</t>
  </si>
  <si>
    <t>29329-8-1-17/24</t>
  </si>
  <si>
    <t>01-3- 390-3/24 OD 22.02.2024.</t>
  </si>
  <si>
    <t>29329-8-1-28/24</t>
  </si>
  <si>
    <t>29329-8-1-43/24</t>
  </si>
  <si>
    <t>29329-8-1-48/24</t>
  </si>
  <si>
    <t>29329-8-1-58/24</t>
  </si>
  <si>
    <t>29329-8-1-65/24</t>
  </si>
  <si>
    <t>29329-8-1-72/24</t>
  </si>
  <si>
    <t>29329-8-1-83/24</t>
  </si>
  <si>
    <t>01-3- 390-19/24 22.02.2024.</t>
  </si>
  <si>
    <t>29329-8-2-20/24</t>
  </si>
  <si>
    <t>29329-8-2-30/24</t>
  </si>
  <si>
    <t>29329-8-2-42/24</t>
  </si>
  <si>
    <t>29329-8-2-49/24</t>
  </si>
  <si>
    <t>29329-8-2-62/24</t>
  </si>
  <si>
    <t>29329-8-2-66/24</t>
  </si>
  <si>
    <t>29329-8-2-94/24</t>
  </si>
  <si>
    <t>29329-8-2-25/24</t>
  </si>
  <si>
    <t>INTERNET ZA FISKALNU KASU</t>
  </si>
  <si>
    <t>01-3- 390-20/24 OD 22.02.2024.</t>
  </si>
  <si>
    <t>29329-8-2-31/24</t>
  </si>
  <si>
    <t>29329-8-2-40/24</t>
  </si>
  <si>
    <t>29329-8-2-55/24</t>
  </si>
  <si>
    <t>29329-8-2-61/24</t>
  </si>
  <si>
    <t>29329-8-2-69/24</t>
  </si>
  <si>
    <t>29329-8-2-76/24</t>
  </si>
  <si>
    <t>29329-8-2-89/24</t>
  </si>
  <si>
    <t>01-3- 390-22/24  22.02.2024.</t>
  </si>
  <si>
    <t>USLUGE TAKSI PREVOZA</t>
  </si>
  <si>
    <t>Auto taxi Čemo Emir</t>
  </si>
  <si>
    <t>29329-8-2-22/24</t>
  </si>
  <si>
    <t>29329-8-2-34/24</t>
  </si>
  <si>
    <t>29329-8-2-52/24</t>
  </si>
  <si>
    <t>29329-8-2-98/24</t>
  </si>
  <si>
    <t>29329-8-2-26/24</t>
  </si>
  <si>
    <t>PRETPLATA S.LIST</t>
  </si>
  <si>
    <t>01-3- 390-37/24 OD 22.02.2024.</t>
  </si>
  <si>
    <t>JP NIO SL.LIST BIH</t>
  </si>
  <si>
    <t>29329-8-2-27/24</t>
  </si>
  <si>
    <t>29329-8-1-29/24</t>
  </si>
  <si>
    <t>01-3- 390-2/24 OD 22.02.2024.</t>
  </si>
  <si>
    <t>STRUČNI ČASOPISI I LITERATURA</t>
  </si>
  <si>
    <t>FEB DD</t>
  </si>
  <si>
    <t>29329-8-1-57/24</t>
  </si>
  <si>
    <t>29329-8-2-50/24</t>
  </si>
  <si>
    <t>USLUGE REPARACIJE STARIH KNJIGA</t>
  </si>
  <si>
    <t>01-3- 390-26/24  22.02.2024.</t>
  </si>
  <si>
    <t>TMP DRUŠTVO ZA ZAPOŠLJAVANJE SLIJEPIH I SLABOVIDNIH LICA</t>
  </si>
  <si>
    <t>29329-8-2-99/24</t>
  </si>
  <si>
    <t>29329-8-1-45/24</t>
  </si>
  <si>
    <t>PROTOKOLARNI POKLONI -RUKOTVORINE</t>
  </si>
  <si>
    <t>O.D. ARIETE</t>
  </si>
  <si>
    <t>29329-8-1-46/24</t>
  </si>
  <si>
    <t xml:space="preserve">01-3- 390-10/24 </t>
  </si>
  <si>
    <t>29329-8-1-73/24</t>
  </si>
  <si>
    <t>WISE TECHNOLOGIES</t>
  </si>
  <si>
    <t>12- IZMJENA PLANA</t>
  </si>
  <si>
    <t>WISETIMETABLE LICENCA</t>
  </si>
  <si>
    <t>29329-8-1-79/24</t>
  </si>
  <si>
    <t>01-3- 390-9/24 22.02.2024.</t>
  </si>
  <si>
    <t>01-3- 390-5/24 22.02.2024.</t>
  </si>
  <si>
    <t>01-3- 390-4/24  22.02.2024.</t>
  </si>
  <si>
    <t>INFOMAX LICENCA</t>
  </si>
  <si>
    <t>INFO-MAX</t>
  </si>
  <si>
    <t>29329-8-2-81/24</t>
  </si>
  <si>
    <t xml:space="preserve">01-3- 390-34/24 </t>
  </si>
  <si>
    <t>URAMLJIVANJE SLIKA I FOTOGRAFIJA</t>
  </si>
  <si>
    <t>ANTEL</t>
  </si>
  <si>
    <t>29329-8-2-82/24</t>
  </si>
  <si>
    <t>USLUGE ŠIVENJA</t>
  </si>
  <si>
    <t>01-3- 390-35/24  22.02.2024.</t>
  </si>
  <si>
    <t>29329-8-2-84/24</t>
  </si>
  <si>
    <t>USLUGE ODRŽAVANJA PARKING RAMPE</t>
  </si>
  <si>
    <t>01-3- 390-27/24  22.02.2024.</t>
  </si>
  <si>
    <t>29329-8-2-85/24</t>
  </si>
  <si>
    <t>USLUGE POPRAVKE I ODRŽAVANJA NAMJEŠTAJA</t>
  </si>
  <si>
    <t>01-3- 390-36/24 22.02.2024.</t>
  </si>
  <si>
    <t>29329-8-2-86/24</t>
  </si>
  <si>
    <t>01-3- 390-30/24 22.02.2024.</t>
  </si>
  <si>
    <t>INTEGRISANA</t>
  </si>
  <si>
    <t>USLUGE ODVOZA OTPADA</t>
  </si>
  <si>
    <t>KJKP RAD</t>
  </si>
  <si>
    <t>USLUGE PROČEPLJENJA ODVODA</t>
  </si>
  <si>
    <t>USLUGE OBJAVLJIVANJA U SLUŽBENOM GLASNIKU</t>
  </si>
  <si>
    <t>JP NIO SLUŽBENI LIST BIH</t>
  </si>
  <si>
    <t>TOPLOTNA ENERGIJA</t>
  </si>
  <si>
    <t>KJKP VODOVOD I KANALIZACIJA</t>
  </si>
  <si>
    <t>KJKP TOPLANE SARAJEVO DOO</t>
  </si>
  <si>
    <t>KJKP TOPLANE</t>
  </si>
  <si>
    <t>ISPORUKA GRADSKE VODE</t>
  </si>
  <si>
    <t>IZUZEĆE</t>
  </si>
  <si>
    <t>PRAVNE USLUGE</t>
  </si>
  <si>
    <t>01-3-354-2/24 OD 16.02.2024.</t>
  </si>
  <si>
    <t>IZUZEĆE (Član 10a. Stav d))</t>
  </si>
  <si>
    <t>ADVOKATSKO DRUŠTVO ADEMOVIĆ</t>
  </si>
  <si>
    <t>AD.KANC. ALIJA GALIJATOVIĆ I MIRZA PECIKOZA</t>
  </si>
  <si>
    <t>ANEKS II</t>
  </si>
  <si>
    <t>01-3-354-1/24 OD 16.02.2024.</t>
  </si>
  <si>
    <t>ČLANARINA ZA NUB</t>
  </si>
  <si>
    <t>NACIONALNA I UNIVERZITETSKA BIBLIOTEKA BIH</t>
  </si>
  <si>
    <t>ADMINISTRATIVNE TAKSE I OBRASCI</t>
  </si>
  <si>
    <t>Finansijsko-informatička agencija</t>
  </si>
  <si>
    <t>ČLANARINA U STRUKOVNA UDRUŽENJA</t>
  </si>
  <si>
    <t>The European Consortium for Political Research</t>
  </si>
  <si>
    <t>European Association of Schools of Social Work</t>
  </si>
  <si>
    <t>POŠTANSKE USLUGE</t>
  </si>
  <si>
    <t>JP BH POŠTA</t>
  </si>
  <si>
    <t>OBRAZOVNE I USLUGE STUČNOG USAVRŠAVANJA</t>
  </si>
  <si>
    <t xml:space="preserve">	REVICON DOO SARAJEVO</t>
  </si>
  <si>
    <t>FEB D.D. SARAJEVO</t>
  </si>
  <si>
    <t>TUV THURINGEN ADRIA DOO SARAJEVO</t>
  </si>
  <si>
    <t>UGOSTITELJSKE USLUGE</t>
  </si>
  <si>
    <t>IBES</t>
  </si>
  <si>
    <t>P TRADE</t>
  </si>
  <si>
    <t>COLIBRI DOO</t>
  </si>
  <si>
    <t>P TRADE DOO</t>
  </si>
  <si>
    <t>3A DOO</t>
  </si>
  <si>
    <t>KNOCK-KNOCK d.o.o. Sarajevo</t>
  </si>
  <si>
    <t>D&amp;D u.r.</t>
  </si>
  <si>
    <t xml:space="preserve">	DATERRA DOO</t>
  </si>
  <si>
    <t>01-3- 1239-  1  /24 ( 23.07.2024.</t>
  </si>
  <si>
    <t>ZDRAVSTVENE USLUGE</t>
  </si>
  <si>
    <t xml:space="preserve">JU Zavod za zdravstvenu zaštitu zaposlenika MUP-a Kantona Sarajevo’’ </t>
  </si>
  <si>
    <t>KNJIGE</t>
  </si>
  <si>
    <t>PLAN 2023</t>
  </si>
  <si>
    <t>29329-1-1-89-3-33/23</t>
  </si>
  <si>
    <t>01-3-1179 -1/23 OD 19.09.2023</t>
  </si>
  <si>
    <t>ROBERTS PLUS</t>
  </si>
  <si>
    <t xml:space="preserve">13041,96; zaključen ugovor na iznos 1.594,65 </t>
  </si>
  <si>
    <t xml:space="preserve">01-3-1741-1/24  </t>
  </si>
  <si>
    <t>24.10.2024.</t>
  </si>
  <si>
    <t>Napomena: Nisu navedeni postupci koji su izvršeni preko javnih nabavki u okviru integrisane nabavke (osim onih koj su trebali biti integrisane ali su odlukom UO nastavile da se provede bez postupka)</t>
  </si>
  <si>
    <t>LOT 1 (AUDIOVIZUELNA OPREMA) – 20600</t>
  </si>
  <si>
    <t>DEKAN Prof. dr. Sead Turčalo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</si>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</sst>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/>
    <xf numFmtId="0" fontId="2" fillId="0" borderId="5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4" fontId="4" fillId="5" borderId="12" xfId="0" applyNumberFormat="1" applyFont="1" applyFill="1" applyBorder="1" applyAlignment="1">
      <alignment horizontal="center" vertical="center"/>
    </xf>
    <xf numFmtId="4" fontId="4" fillId="5" borderId="16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4" fontId="4" fillId="5" borderId="34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4" fontId="4" fillId="5" borderId="33" xfId="0" applyNumberFormat="1" applyFont="1" applyFill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5"/>
    </xf>
    <xf numFmtId="0" fontId="2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2" fillId="0" borderId="3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15" fillId="0" borderId="20" xfId="0" applyFont="1" applyBorder="1" applyAlignment="1">
      <alignment horizontal="right" vertical="center" wrapText="1" shrinkToFit="1"/>
    </xf>
    <xf numFmtId="0" fontId="0" fillId="0" borderId="20" xfId="0" applyBorder="1" applyAlignment="1">
      <alignment horizontal="center" vertical="center"/>
    </xf>
    <xf numFmtId="0" fontId="19" fillId="0" borderId="1" xfId="0" applyFont="1" applyBorder="1" applyAlignment="1">
      <alignment horizontal="righ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 shrinkToFit="1"/>
    </xf>
    <xf numFmtId="0" fontId="0" fillId="0" borderId="0" xfId="0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/>
    <xf numFmtId="0" fontId="18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top" wrapText="1"/>
    </xf>
    <xf numFmtId="0" fontId="23" fillId="0" borderId="0" xfId="0" applyFont="1"/>
    <xf numFmtId="0" fontId="23" fillId="6" borderId="0" xfId="0" applyFont="1" applyFill="1"/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 vertical="center" wrapText="1"/>
    </xf>
    <xf numFmtId="4" fontId="18" fillId="6" borderId="2" xfId="0" applyNumberFormat="1" applyFont="1" applyFill="1" applyBorder="1" applyAlignment="1">
      <alignment horizontal="center" vertical="center" wrapText="1"/>
    </xf>
    <xf numFmtId="4" fontId="18" fillId="6" borderId="40" xfId="0" applyNumberFormat="1" applyFont="1" applyFill="1" applyBorder="1" applyAlignment="1">
      <alignment horizontal="center" vertical="center" wrapText="1"/>
    </xf>
    <xf numFmtId="4" fontId="18" fillId="6" borderId="41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4" fontId="18" fillId="0" borderId="40" xfId="0" applyNumberFormat="1" applyFont="1" applyBorder="1" applyAlignment="1">
      <alignment horizontal="center" vertical="center"/>
    </xf>
    <xf numFmtId="4" fontId="18" fillId="0" borderId="4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textRotation="90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 shrinkToFit="1"/>
    </xf>
    <xf numFmtId="0" fontId="16" fillId="0" borderId="20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textRotation="90" wrapText="1" shrinkToFi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 vertical="center" wrapText="1"/>
    </xf>
    <xf numFmtId="4" fontId="18" fillId="0" borderId="4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40" xfId="0" applyNumberFormat="1" applyFont="1" applyBorder="1" applyAlignment="1">
      <alignment horizontal="center" vertical="center"/>
    </xf>
    <xf numFmtId="2" fontId="18" fillId="0" borderId="41" xfId="0" applyNumberFormat="1" applyFont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18" fillId="7" borderId="40" xfId="0" applyNumberFormat="1" applyFont="1" applyFill="1" applyBorder="1" applyAlignment="1">
      <alignment horizontal="center" vertical="center" wrapText="1"/>
    </xf>
    <xf numFmtId="4" fontId="18" fillId="7" borderId="41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40" workbookViewId="0">
      <selection activeCell="C62" sqref="C62"/>
    </sheetView>
  </sheetViews>
  <sheetFormatPr defaultRowHeight="15" x14ac:dyDescent="0.25"/>
  <cols>
    <col min="1" max="1" width="5.7109375" customWidth="1"/>
    <col min="2" max="2" width="11.7109375" customWidth="1"/>
    <col min="3" max="3" width="21.85546875" customWidth="1"/>
    <col min="4" max="4" width="17.5703125" customWidth="1"/>
    <col min="5" max="5" width="11.85546875" customWidth="1"/>
    <col min="6" max="6" width="11.42578125" customWidth="1"/>
    <col min="7" max="7" width="16.85546875" customWidth="1"/>
    <col min="8" max="8" width="18" customWidth="1"/>
    <col min="9" max="9" width="17.42578125" customWidth="1"/>
  </cols>
  <sheetData>
    <row r="1" spans="1:9" x14ac:dyDescent="0.25">
      <c r="B1" s="98" t="s">
        <v>38</v>
      </c>
      <c r="C1" s="98"/>
      <c r="D1" s="98"/>
      <c r="E1" s="98"/>
      <c r="F1" s="98"/>
      <c r="G1" s="98"/>
      <c r="H1" s="98"/>
      <c r="I1" s="98"/>
    </row>
    <row r="2" spans="1:9" ht="15.75" thickBot="1" x14ac:dyDescent="0.3">
      <c r="I2" t="s">
        <v>17</v>
      </c>
    </row>
    <row r="3" spans="1:9" x14ac:dyDescent="0.25">
      <c r="A3" s="99" t="s">
        <v>15</v>
      </c>
      <c r="B3" s="106" t="s">
        <v>1</v>
      </c>
      <c r="C3" s="103" t="s">
        <v>37</v>
      </c>
      <c r="D3" s="104"/>
      <c r="E3" s="103" t="s">
        <v>11</v>
      </c>
      <c r="F3" s="104"/>
      <c r="G3" s="105" t="s">
        <v>13</v>
      </c>
      <c r="H3" s="104"/>
      <c r="I3" s="101" t="s">
        <v>8</v>
      </c>
    </row>
    <row r="4" spans="1:9" x14ac:dyDescent="0.25">
      <c r="A4" s="100"/>
      <c r="B4" s="107"/>
      <c r="C4" s="1" t="s">
        <v>12</v>
      </c>
      <c r="D4" s="2" t="s">
        <v>9</v>
      </c>
      <c r="E4" s="1" t="s">
        <v>12</v>
      </c>
      <c r="F4" s="2" t="s">
        <v>10</v>
      </c>
      <c r="G4" s="3" t="s">
        <v>12</v>
      </c>
      <c r="H4" s="2" t="s">
        <v>10</v>
      </c>
      <c r="I4" s="102"/>
    </row>
    <row r="5" spans="1:9" ht="12" customHeight="1" thickBot="1" x14ac:dyDescent="0.3">
      <c r="A5" s="4">
        <v>1</v>
      </c>
      <c r="B5" s="5">
        <v>2</v>
      </c>
      <c r="C5" s="4">
        <v>3</v>
      </c>
      <c r="D5" s="5">
        <v>4</v>
      </c>
      <c r="E5" s="4">
        <v>5</v>
      </c>
      <c r="F5" s="5">
        <v>6</v>
      </c>
      <c r="G5" s="6">
        <v>7</v>
      </c>
      <c r="H5" s="5">
        <v>8</v>
      </c>
      <c r="I5" s="7">
        <v>9</v>
      </c>
    </row>
    <row r="6" spans="1:9" x14ac:dyDescent="0.25">
      <c r="A6" s="8">
        <v>1</v>
      </c>
      <c r="B6" s="14" t="s">
        <v>19</v>
      </c>
      <c r="C6" s="32"/>
      <c r="D6" s="33"/>
      <c r="E6" s="32"/>
      <c r="F6" s="34"/>
      <c r="G6" s="35">
        <v>0</v>
      </c>
      <c r="H6" s="36">
        <v>0</v>
      </c>
      <c r="I6" s="15"/>
    </row>
    <row r="7" spans="1:9" x14ac:dyDescent="0.25">
      <c r="A7" s="9">
        <v>2</v>
      </c>
      <c r="B7" s="16" t="s">
        <v>21</v>
      </c>
      <c r="C7" s="37"/>
      <c r="D7" s="33"/>
      <c r="E7" s="37"/>
      <c r="F7" s="33"/>
      <c r="G7" s="38"/>
      <c r="H7" s="33"/>
      <c r="I7" s="17"/>
    </row>
    <row r="8" spans="1:9" x14ac:dyDescent="0.25">
      <c r="A8" s="9">
        <v>3</v>
      </c>
      <c r="B8" s="16" t="s">
        <v>22</v>
      </c>
      <c r="C8" s="37">
        <v>9</v>
      </c>
      <c r="D8" s="39"/>
      <c r="E8" s="37">
        <v>0</v>
      </c>
      <c r="F8" s="33">
        <v>0</v>
      </c>
      <c r="G8" s="38"/>
      <c r="H8" s="33"/>
      <c r="I8" s="18"/>
    </row>
    <row r="9" spans="1:9" x14ac:dyDescent="0.25">
      <c r="A9" s="9">
        <v>4</v>
      </c>
      <c r="B9" s="16" t="s">
        <v>24</v>
      </c>
      <c r="C9" s="37">
        <v>2</v>
      </c>
      <c r="D9" s="33"/>
      <c r="E9" s="37">
        <v>0</v>
      </c>
      <c r="F9" s="33">
        <v>0</v>
      </c>
      <c r="G9" s="38"/>
      <c r="H9" s="33"/>
      <c r="I9" s="18"/>
    </row>
    <row r="10" spans="1:9" x14ac:dyDescent="0.25">
      <c r="A10" s="9" t="s">
        <v>16</v>
      </c>
      <c r="B10" s="16"/>
      <c r="C10" s="37"/>
      <c r="D10" s="33"/>
      <c r="E10" s="37"/>
      <c r="F10" s="33"/>
      <c r="G10" s="38"/>
      <c r="H10" s="33"/>
      <c r="I10" s="18"/>
    </row>
    <row r="11" spans="1:9" ht="15.75" thickBot="1" x14ac:dyDescent="0.3">
      <c r="A11" s="10" t="s">
        <v>16</v>
      </c>
      <c r="B11" s="19"/>
      <c r="C11" s="40"/>
      <c r="D11" s="41"/>
      <c r="E11" s="40"/>
      <c r="F11" s="41"/>
      <c r="G11" s="42"/>
      <c r="H11" s="41"/>
      <c r="I11" s="20"/>
    </row>
    <row r="12" spans="1:9" ht="24" customHeight="1" thickBot="1" x14ac:dyDescent="0.3">
      <c r="A12" s="21" t="s">
        <v>74</v>
      </c>
      <c r="B12" s="22" t="s">
        <v>14</v>
      </c>
      <c r="C12" s="43"/>
      <c r="D12" s="44"/>
      <c r="E12" s="43"/>
      <c r="F12" s="45"/>
      <c r="G12" s="46"/>
      <c r="H12" s="45"/>
      <c r="I12" s="23"/>
    </row>
    <row r="13" spans="1:9" x14ac:dyDescent="0.25">
      <c r="F13" s="24"/>
      <c r="H13" s="24"/>
    </row>
    <row r="14" spans="1:9" ht="15.75" thickBot="1" x14ac:dyDescent="0.3"/>
    <row r="15" spans="1:9" x14ac:dyDescent="0.25">
      <c r="A15" s="108" t="s">
        <v>34</v>
      </c>
      <c r="B15" s="108" t="s">
        <v>26</v>
      </c>
      <c r="C15" s="108" t="s">
        <v>27</v>
      </c>
      <c r="D15" s="108" t="s">
        <v>28</v>
      </c>
      <c r="E15" s="108" t="s">
        <v>29</v>
      </c>
      <c r="F15" s="108" t="s">
        <v>30</v>
      </c>
      <c r="G15" s="108" t="s">
        <v>35</v>
      </c>
    </row>
    <row r="16" spans="1:9" x14ac:dyDescent="0.25">
      <c r="A16" s="109"/>
      <c r="B16" s="109"/>
      <c r="C16" s="109"/>
      <c r="D16" s="109"/>
      <c r="E16" s="109"/>
      <c r="F16" s="109"/>
      <c r="G16" s="109"/>
    </row>
    <row r="17" spans="1:7" x14ac:dyDescent="0.25">
      <c r="A17" s="109"/>
      <c r="B17" s="109"/>
      <c r="C17" s="109"/>
      <c r="D17" s="109"/>
      <c r="E17" s="109"/>
      <c r="F17" s="109"/>
      <c r="G17" s="109"/>
    </row>
    <row r="18" spans="1:7" ht="44.25" customHeight="1" thickBot="1" x14ac:dyDescent="0.3">
      <c r="A18" s="110"/>
      <c r="B18" s="110"/>
      <c r="C18" s="110"/>
      <c r="D18" s="110"/>
      <c r="E18" s="110"/>
      <c r="F18" s="110"/>
      <c r="G18" s="110"/>
    </row>
    <row r="19" spans="1:7" ht="41.25" customHeight="1" thickBot="1" x14ac:dyDescent="0.3">
      <c r="A19" s="26"/>
      <c r="B19" s="27" t="s">
        <v>31</v>
      </c>
      <c r="C19" s="28"/>
      <c r="D19" s="28"/>
      <c r="E19" s="28"/>
      <c r="F19" s="28"/>
      <c r="G19" s="28"/>
    </row>
    <row r="20" spans="1:7" ht="42" customHeight="1" thickBot="1" x14ac:dyDescent="0.3">
      <c r="A20" s="29"/>
      <c r="B20" s="25"/>
      <c r="C20" s="25"/>
      <c r="D20" s="30"/>
      <c r="E20" s="25"/>
      <c r="F20" s="25" t="s">
        <v>19</v>
      </c>
      <c r="G20" s="31" t="s">
        <v>36</v>
      </c>
    </row>
    <row r="21" spans="1:7" ht="42.75" customHeight="1" thickBot="1" x14ac:dyDescent="0.3">
      <c r="A21" s="29"/>
      <c r="B21" s="25"/>
      <c r="C21" s="25"/>
      <c r="D21" s="30"/>
      <c r="E21" s="25"/>
      <c r="F21" s="25" t="s">
        <v>21</v>
      </c>
      <c r="G21" s="25"/>
    </row>
    <row r="22" spans="1:7" ht="36.75" customHeight="1" thickBot="1" x14ac:dyDescent="0.3">
      <c r="A22" s="26"/>
      <c r="B22" s="27" t="s">
        <v>33</v>
      </c>
      <c r="C22" s="28"/>
      <c r="D22" s="28"/>
      <c r="E22" s="28"/>
      <c r="F22" s="28"/>
      <c r="G22" s="28"/>
    </row>
    <row r="23" spans="1:7" ht="36.75" customHeight="1" thickBot="1" x14ac:dyDescent="0.3">
      <c r="A23" s="29"/>
      <c r="B23" s="25"/>
      <c r="C23" s="25"/>
      <c r="D23" s="30"/>
      <c r="E23" s="25" t="s">
        <v>32</v>
      </c>
      <c r="F23" s="25" t="s">
        <v>19</v>
      </c>
      <c r="G23" s="25"/>
    </row>
    <row r="24" spans="1:7" x14ac:dyDescent="0.25">
      <c r="A24" s="108"/>
      <c r="B24" s="108"/>
      <c r="C24" s="108"/>
      <c r="D24" s="108"/>
      <c r="E24" s="108"/>
      <c r="F24" s="108" t="s">
        <v>19</v>
      </c>
      <c r="G24" s="108"/>
    </row>
    <row r="25" spans="1:7" x14ac:dyDescent="0.25">
      <c r="A25" s="109"/>
      <c r="B25" s="109"/>
      <c r="C25" s="109"/>
      <c r="D25" s="109"/>
      <c r="E25" s="109"/>
      <c r="F25" s="109"/>
      <c r="G25" s="109"/>
    </row>
    <row r="26" spans="1:7" ht="15.75" thickBot="1" x14ac:dyDescent="0.3">
      <c r="A26" s="110"/>
      <c r="B26" s="110"/>
      <c r="C26" s="110"/>
      <c r="D26" s="110"/>
      <c r="E26" s="110"/>
      <c r="F26" s="110"/>
      <c r="G26" s="110"/>
    </row>
    <row r="27" spans="1:7" x14ac:dyDescent="0.25">
      <c r="A27" s="108"/>
      <c r="B27" s="108"/>
      <c r="C27" s="108"/>
      <c r="D27" s="111"/>
      <c r="E27" s="111"/>
      <c r="F27" s="108" t="s">
        <v>21</v>
      </c>
      <c r="G27" s="108"/>
    </row>
    <row r="28" spans="1:7" ht="15.75" thickBot="1" x14ac:dyDescent="0.3">
      <c r="A28" s="110"/>
      <c r="B28" s="110"/>
      <c r="C28" s="110"/>
      <c r="D28" s="112"/>
      <c r="E28" s="112"/>
      <c r="F28" s="110"/>
      <c r="G28" s="110"/>
    </row>
    <row r="31" spans="1:7" ht="15.75" thickBot="1" x14ac:dyDescent="0.3">
      <c r="B31" t="s">
        <v>71</v>
      </c>
    </row>
    <row r="32" spans="1:7" ht="24" x14ac:dyDescent="0.25">
      <c r="B32" s="125" t="s">
        <v>39</v>
      </c>
      <c r="C32" s="125" t="s">
        <v>40</v>
      </c>
      <c r="D32" s="47" t="s">
        <v>41</v>
      </c>
      <c r="E32" s="47" t="s">
        <v>43</v>
      </c>
      <c r="F32" s="47" t="s">
        <v>45</v>
      </c>
    </row>
    <row r="33" spans="2:9" ht="24" x14ac:dyDescent="0.25">
      <c r="B33" s="126"/>
      <c r="C33" s="126"/>
      <c r="D33" s="48" t="s">
        <v>42</v>
      </c>
      <c r="E33" s="48" t="s">
        <v>44</v>
      </c>
      <c r="F33" s="48" t="s">
        <v>46</v>
      </c>
    </row>
    <row r="34" spans="2:9" ht="24.75" thickBot="1" x14ac:dyDescent="0.3">
      <c r="B34" s="127"/>
      <c r="C34" s="127"/>
      <c r="D34" s="49"/>
      <c r="E34" s="28" t="s">
        <v>42</v>
      </c>
      <c r="F34" s="28" t="s">
        <v>42</v>
      </c>
    </row>
    <row r="35" spans="2:9" ht="15.75" thickBot="1" x14ac:dyDescent="0.3">
      <c r="B35" s="29"/>
      <c r="C35" s="50">
        <v>1</v>
      </c>
      <c r="D35" s="50">
        <v>2</v>
      </c>
      <c r="E35" s="51">
        <v>3</v>
      </c>
      <c r="F35" s="51" t="s">
        <v>47</v>
      </c>
    </row>
    <row r="36" spans="2:9" ht="15.75" thickBot="1" x14ac:dyDescent="0.3">
      <c r="B36" s="52" t="s">
        <v>48</v>
      </c>
      <c r="C36" s="53" t="s">
        <v>20</v>
      </c>
      <c r="D36" s="70"/>
      <c r="E36" s="71"/>
      <c r="F36" s="71"/>
    </row>
    <row r="37" spans="2:9" ht="15.75" thickBot="1" x14ac:dyDescent="0.3">
      <c r="B37" s="52" t="s">
        <v>49</v>
      </c>
      <c r="C37" s="53" t="s">
        <v>23</v>
      </c>
      <c r="D37" s="70"/>
      <c r="E37" s="71"/>
      <c r="F37" s="71"/>
    </row>
    <row r="38" spans="2:9" ht="15.75" thickBot="1" x14ac:dyDescent="0.3">
      <c r="B38" s="52" t="s">
        <v>50</v>
      </c>
      <c r="C38" s="53" t="s">
        <v>18</v>
      </c>
      <c r="D38" s="70"/>
      <c r="E38" s="72"/>
      <c r="F38" s="71"/>
    </row>
    <row r="39" spans="2:9" ht="15.75" thickBot="1" x14ac:dyDescent="0.3">
      <c r="B39" s="128" t="s">
        <v>51</v>
      </c>
      <c r="C39" s="129"/>
      <c r="D39" s="54"/>
      <c r="E39" s="55"/>
      <c r="F39" s="55"/>
    </row>
    <row r="41" spans="2:9" ht="15.75" thickBot="1" x14ac:dyDescent="0.3"/>
    <row r="42" spans="2:9" x14ac:dyDescent="0.25">
      <c r="B42" s="125" t="s">
        <v>7</v>
      </c>
      <c r="C42" s="125" t="s">
        <v>1</v>
      </c>
      <c r="D42" s="130" t="s">
        <v>52</v>
      </c>
      <c r="E42" s="131"/>
      <c r="F42" s="130" t="s">
        <v>53</v>
      </c>
      <c r="G42" s="131"/>
      <c r="H42" s="130" t="s">
        <v>54</v>
      </c>
      <c r="I42" s="131"/>
    </row>
    <row r="43" spans="2:9" ht="15.75" thickBot="1" x14ac:dyDescent="0.3">
      <c r="B43" s="126"/>
      <c r="C43" s="126"/>
      <c r="D43" s="132"/>
      <c r="E43" s="133"/>
      <c r="F43" s="132"/>
      <c r="G43" s="133"/>
      <c r="H43" s="132" t="s">
        <v>55</v>
      </c>
      <c r="I43" s="133"/>
    </row>
    <row r="44" spans="2:9" ht="45.75" thickBot="1" x14ac:dyDescent="0.3">
      <c r="B44" s="127"/>
      <c r="C44" s="127"/>
      <c r="D44" s="56" t="s">
        <v>56</v>
      </c>
      <c r="E44" s="56" t="s">
        <v>57</v>
      </c>
      <c r="F44" s="56" t="s">
        <v>58</v>
      </c>
      <c r="G44" s="56" t="s">
        <v>59</v>
      </c>
      <c r="H44" s="56" t="s">
        <v>60</v>
      </c>
      <c r="I44" s="56" t="s">
        <v>61</v>
      </c>
    </row>
    <row r="45" spans="2:9" ht="15.75" thickBot="1" x14ac:dyDescent="0.3">
      <c r="B45" s="57"/>
      <c r="C45" s="58">
        <v>1</v>
      </c>
      <c r="D45" s="58">
        <v>2</v>
      </c>
      <c r="E45" s="58">
        <v>3</v>
      </c>
      <c r="F45" s="59">
        <v>4</v>
      </c>
      <c r="G45" s="59">
        <v>5</v>
      </c>
      <c r="H45" s="58">
        <v>6</v>
      </c>
      <c r="I45" s="58">
        <v>7</v>
      </c>
    </row>
    <row r="46" spans="2:9" x14ac:dyDescent="0.25">
      <c r="B46" s="108" t="s">
        <v>62</v>
      </c>
      <c r="C46" s="117" t="s">
        <v>63</v>
      </c>
      <c r="D46" s="115"/>
      <c r="E46" s="119"/>
      <c r="F46" s="121"/>
      <c r="G46" s="113"/>
      <c r="H46" s="115"/>
      <c r="I46" s="115"/>
    </row>
    <row r="47" spans="2:9" ht="15.75" thickBot="1" x14ac:dyDescent="0.3">
      <c r="B47" s="110"/>
      <c r="C47" s="118"/>
      <c r="D47" s="116"/>
      <c r="E47" s="120"/>
      <c r="F47" s="122"/>
      <c r="G47" s="114"/>
      <c r="H47" s="116"/>
      <c r="I47" s="116"/>
    </row>
    <row r="48" spans="2:9" x14ac:dyDescent="0.25">
      <c r="B48" s="108" t="s">
        <v>64</v>
      </c>
      <c r="C48" s="117" t="s">
        <v>65</v>
      </c>
      <c r="D48" s="115"/>
      <c r="E48" s="119"/>
      <c r="F48" s="121"/>
      <c r="G48" s="113"/>
      <c r="H48" s="115"/>
      <c r="I48" s="115"/>
    </row>
    <row r="49" spans="2:9" ht="15.75" thickBot="1" x14ac:dyDescent="0.3">
      <c r="B49" s="110"/>
      <c r="C49" s="118"/>
      <c r="D49" s="116"/>
      <c r="E49" s="120"/>
      <c r="F49" s="122"/>
      <c r="G49" s="114"/>
      <c r="H49" s="116"/>
      <c r="I49" s="116"/>
    </row>
    <row r="50" spans="2:9" x14ac:dyDescent="0.25">
      <c r="B50" s="108" t="s">
        <v>66</v>
      </c>
      <c r="C50" s="117" t="s">
        <v>67</v>
      </c>
      <c r="D50" s="115"/>
      <c r="E50" s="119"/>
      <c r="F50" s="121"/>
      <c r="G50" s="113"/>
      <c r="H50" s="115"/>
      <c r="I50" s="115"/>
    </row>
    <row r="51" spans="2:9" ht="15.75" thickBot="1" x14ac:dyDescent="0.3">
      <c r="B51" s="110"/>
      <c r="C51" s="118"/>
      <c r="D51" s="116"/>
      <c r="E51" s="120"/>
      <c r="F51" s="122"/>
      <c r="G51" s="114"/>
      <c r="H51" s="116"/>
      <c r="I51" s="116"/>
    </row>
    <row r="52" spans="2:9" ht="15.75" thickBot="1" x14ac:dyDescent="0.3">
      <c r="B52" s="29" t="s">
        <v>68</v>
      </c>
      <c r="C52" s="60" t="s">
        <v>69</v>
      </c>
      <c r="D52" s="62"/>
      <c r="E52" s="63"/>
      <c r="F52" s="64"/>
      <c r="G52" s="65"/>
      <c r="H52" s="62"/>
      <c r="I52" s="62"/>
    </row>
    <row r="53" spans="2:9" ht="15.75" thickBot="1" x14ac:dyDescent="0.3">
      <c r="B53" s="61" t="s">
        <v>73</v>
      </c>
      <c r="C53" s="60" t="s">
        <v>72</v>
      </c>
      <c r="D53" s="62"/>
      <c r="E53" s="63"/>
      <c r="F53" s="64"/>
      <c r="G53" s="65"/>
      <c r="H53" s="62"/>
      <c r="I53" s="62"/>
    </row>
    <row r="54" spans="2:9" ht="15.75" thickBot="1" x14ac:dyDescent="0.3">
      <c r="B54" s="123" t="s">
        <v>70</v>
      </c>
      <c r="C54" s="124"/>
      <c r="D54" s="66"/>
      <c r="E54" s="67"/>
      <c r="F54" s="68"/>
      <c r="G54" s="69"/>
      <c r="H54" s="66"/>
      <c r="I54" s="66"/>
    </row>
  </sheetData>
  <mergeCells count="62">
    <mergeCell ref="C32:C34"/>
    <mergeCell ref="B32:B34"/>
    <mergeCell ref="B39:C39"/>
    <mergeCell ref="G50:G51"/>
    <mergeCell ref="H50:H51"/>
    <mergeCell ref="G46:G47"/>
    <mergeCell ref="H46:H47"/>
    <mergeCell ref="B42:B44"/>
    <mergeCell ref="C42:C44"/>
    <mergeCell ref="D42:E43"/>
    <mergeCell ref="F42:G43"/>
    <mergeCell ref="H42:I42"/>
    <mergeCell ref="H43:I43"/>
    <mergeCell ref="I50:I51"/>
    <mergeCell ref="F50:F51"/>
    <mergeCell ref="I46:I47"/>
    <mergeCell ref="B54:C54"/>
    <mergeCell ref="B50:B51"/>
    <mergeCell ref="C50:C51"/>
    <mergeCell ref="D50:D51"/>
    <mergeCell ref="E50:E51"/>
    <mergeCell ref="G48:G49"/>
    <mergeCell ref="H48:H49"/>
    <mergeCell ref="I48:I49"/>
    <mergeCell ref="B46:B47"/>
    <mergeCell ref="C46:C47"/>
    <mergeCell ref="D46:D47"/>
    <mergeCell ref="E46:E47"/>
    <mergeCell ref="F46:F47"/>
    <mergeCell ref="B48:B49"/>
    <mergeCell ref="C48:C49"/>
    <mergeCell ref="D48:D49"/>
    <mergeCell ref="E48:E49"/>
    <mergeCell ref="F48:F49"/>
    <mergeCell ref="F27:F28"/>
    <mergeCell ref="G27:G28"/>
    <mergeCell ref="A27:A28"/>
    <mergeCell ref="B27:B28"/>
    <mergeCell ref="C27:C28"/>
    <mergeCell ref="D27:D28"/>
    <mergeCell ref="E27:E28"/>
    <mergeCell ref="F15:F18"/>
    <mergeCell ref="G15:G18"/>
    <mergeCell ref="A24:A26"/>
    <mergeCell ref="B24:B26"/>
    <mergeCell ref="C24:C26"/>
    <mergeCell ref="D24:D26"/>
    <mergeCell ref="E24:E26"/>
    <mergeCell ref="F24:F26"/>
    <mergeCell ref="G24:G26"/>
    <mergeCell ref="A15:A18"/>
    <mergeCell ref="B15:B18"/>
    <mergeCell ref="C15:C18"/>
    <mergeCell ref="D15:D18"/>
    <mergeCell ref="E15:E18"/>
    <mergeCell ref="B1:I1"/>
    <mergeCell ref="A3:A4"/>
    <mergeCell ref="I3:I4"/>
    <mergeCell ref="C3:D3"/>
    <mergeCell ref="E3:F3"/>
    <mergeCell ref="G3:H3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5"/>
  <sheetViews>
    <sheetView tabSelected="1" topLeftCell="A14" zoomScale="90" zoomScaleNormal="90" workbookViewId="0">
      <selection activeCell="K678" sqref="K678"/>
    </sheetView>
  </sheetViews>
  <sheetFormatPr defaultColWidth="9" defaultRowHeight="15" x14ac:dyDescent="0.25"/>
  <cols>
    <col min="1" max="1" width="4.42578125" style="11" customWidth="1"/>
    <col min="2" max="2" width="18.7109375" style="11" customWidth="1"/>
    <col min="3" max="3" width="18.28515625" style="11" customWidth="1"/>
    <col min="4" max="4" width="12.42578125" style="11" customWidth="1"/>
    <col min="5" max="5" width="28.7109375" style="76" customWidth="1"/>
    <col min="6" max="6" width="20.5703125" style="83" customWidth="1"/>
    <col min="7" max="7" width="17.85546875" style="83" customWidth="1"/>
    <col min="8" max="8" width="14.42578125" style="11" customWidth="1"/>
    <col min="9" max="9" width="25.85546875" style="83" customWidth="1"/>
    <col min="10" max="10" width="27" style="11" customWidth="1"/>
    <col min="11" max="11" width="30" style="83" customWidth="1"/>
    <col min="12" max="12" width="17.140625" style="11" customWidth="1"/>
    <col min="13" max="13" width="9" style="11" customWidth="1"/>
    <col min="14" max="14" width="10.5703125" style="11" customWidth="1"/>
    <col min="15" max="16384" width="9" style="11"/>
  </cols>
  <sheetData>
    <row r="1" spans="1:16" ht="30" customHeight="1" x14ac:dyDescent="0.25">
      <c r="A1" s="163" t="s">
        <v>110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73"/>
    </row>
    <row r="2" spans="1:16" s="13" customFormat="1" ht="36" customHeight="1" x14ac:dyDescent="0.25">
      <c r="A2" s="164" t="s">
        <v>0</v>
      </c>
      <c r="B2" s="160" t="s">
        <v>85</v>
      </c>
      <c r="C2" s="160" t="s">
        <v>1</v>
      </c>
      <c r="D2" s="160" t="s">
        <v>79</v>
      </c>
      <c r="E2" s="75" t="s">
        <v>75</v>
      </c>
      <c r="F2" s="160" t="s">
        <v>78</v>
      </c>
      <c r="G2" s="160" t="s">
        <v>84</v>
      </c>
      <c r="H2" s="160" t="s">
        <v>76</v>
      </c>
      <c r="I2" s="160" t="s">
        <v>2</v>
      </c>
      <c r="J2" s="160" t="s">
        <v>25</v>
      </c>
      <c r="K2" s="160" t="s">
        <v>80</v>
      </c>
      <c r="L2" s="74" t="s">
        <v>81</v>
      </c>
      <c r="M2" s="160" t="s">
        <v>4</v>
      </c>
      <c r="N2" s="160" t="s">
        <v>3</v>
      </c>
      <c r="O2" s="157" t="s">
        <v>77</v>
      </c>
    </row>
    <row r="3" spans="1:16" s="13" customFormat="1" ht="45" customHeight="1" x14ac:dyDescent="0.25">
      <c r="A3" s="164"/>
      <c r="B3" s="160"/>
      <c r="C3" s="160"/>
      <c r="D3" s="160"/>
      <c r="E3" s="75" t="s">
        <v>5</v>
      </c>
      <c r="F3" s="160"/>
      <c r="G3" s="160"/>
      <c r="H3" s="160"/>
      <c r="I3" s="160"/>
      <c r="J3" s="160"/>
      <c r="K3" s="160"/>
      <c r="L3" s="74" t="s">
        <v>82</v>
      </c>
      <c r="M3" s="160"/>
      <c r="N3" s="160"/>
      <c r="O3" s="157"/>
    </row>
    <row r="4" spans="1:16" s="13" customFormat="1" ht="54.75" customHeight="1" x14ac:dyDescent="0.25">
      <c r="A4" s="164"/>
      <c r="B4" s="160"/>
      <c r="C4" s="160"/>
      <c r="D4" s="160"/>
      <c r="E4" s="75" t="s">
        <v>6</v>
      </c>
      <c r="F4" s="160"/>
      <c r="G4" s="160"/>
      <c r="H4" s="160"/>
      <c r="I4" s="160"/>
      <c r="J4" s="160"/>
      <c r="K4" s="160"/>
      <c r="L4" s="74" t="s">
        <v>83</v>
      </c>
      <c r="M4" s="160"/>
      <c r="N4" s="160"/>
      <c r="O4" s="157"/>
    </row>
    <row r="5" spans="1:16" s="12" customFormat="1" ht="15.75" customHeight="1" x14ac:dyDescent="0.25">
      <c r="A5" s="82">
        <v>1</v>
      </c>
      <c r="B5" s="79">
        <v>2</v>
      </c>
      <c r="C5" s="79">
        <v>3</v>
      </c>
      <c r="D5" s="79">
        <v>4</v>
      </c>
      <c r="E5" s="80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  <c r="K5" s="79">
        <v>11</v>
      </c>
      <c r="L5" s="79">
        <v>12</v>
      </c>
      <c r="M5" s="79">
        <v>13</v>
      </c>
      <c r="N5" s="79">
        <v>14</v>
      </c>
      <c r="O5" s="77">
        <v>15</v>
      </c>
    </row>
    <row r="6" spans="1:16" x14ac:dyDescent="0.25">
      <c r="A6" s="153">
        <v>1</v>
      </c>
      <c r="B6" s="159" t="s">
        <v>87</v>
      </c>
      <c r="C6" s="159" t="s">
        <v>105</v>
      </c>
      <c r="D6" s="159" t="s">
        <v>33</v>
      </c>
      <c r="E6" s="81" t="s">
        <v>111</v>
      </c>
      <c r="F6" s="138" t="s">
        <v>114</v>
      </c>
      <c r="G6" s="159">
        <v>17</v>
      </c>
      <c r="H6" s="158">
        <v>12000</v>
      </c>
      <c r="I6" s="159" t="s">
        <v>115</v>
      </c>
      <c r="J6" s="162">
        <v>11995.2</v>
      </c>
      <c r="K6" s="159" t="s">
        <v>115</v>
      </c>
      <c r="L6" s="81" t="s">
        <v>109</v>
      </c>
      <c r="M6" s="162">
        <v>11995.2</v>
      </c>
      <c r="N6" s="165">
        <f>M6*1.17</f>
        <v>14034.384</v>
      </c>
      <c r="O6" s="161" t="s">
        <v>119</v>
      </c>
    </row>
    <row r="7" spans="1:16" ht="15.75" x14ac:dyDescent="0.25">
      <c r="A7" s="153"/>
      <c r="B7" s="159"/>
      <c r="C7" s="159"/>
      <c r="D7" s="159"/>
      <c r="E7" s="90" t="s">
        <v>112</v>
      </c>
      <c r="F7" s="139"/>
      <c r="G7" s="159"/>
      <c r="H7" s="159"/>
      <c r="I7" s="159"/>
      <c r="J7" s="162"/>
      <c r="K7" s="159"/>
      <c r="L7" s="86">
        <v>45301</v>
      </c>
      <c r="M7" s="162"/>
      <c r="N7" s="166"/>
      <c r="O7" s="161"/>
      <c r="P7" s="97"/>
    </row>
    <row r="8" spans="1:16" x14ac:dyDescent="0.25">
      <c r="A8" s="153"/>
      <c r="B8" s="159"/>
      <c r="C8" s="159"/>
      <c r="D8" s="159"/>
      <c r="E8" s="81" t="s">
        <v>113</v>
      </c>
      <c r="F8" s="140"/>
      <c r="G8" s="159"/>
      <c r="H8" s="159"/>
      <c r="I8" s="159"/>
      <c r="J8" s="162"/>
      <c r="K8" s="159"/>
      <c r="L8" s="81" t="s">
        <v>116</v>
      </c>
      <c r="M8" s="162"/>
      <c r="N8" s="167"/>
      <c r="O8" s="161"/>
    </row>
    <row r="9" spans="1:16" ht="15.75" customHeight="1" x14ac:dyDescent="0.25">
      <c r="A9" s="141">
        <v>2</v>
      </c>
      <c r="B9" s="138" t="s">
        <v>87</v>
      </c>
      <c r="C9" s="159" t="s">
        <v>105</v>
      </c>
      <c r="D9" s="138" t="s">
        <v>31</v>
      </c>
      <c r="E9" s="89" t="s">
        <v>117</v>
      </c>
      <c r="F9" s="159" t="s">
        <v>106</v>
      </c>
      <c r="G9" s="159">
        <v>30</v>
      </c>
      <c r="H9" s="158">
        <v>9000</v>
      </c>
      <c r="I9" s="159" t="s">
        <v>120</v>
      </c>
      <c r="J9" s="162">
        <v>9000</v>
      </c>
      <c r="K9" s="159" t="s">
        <v>120</v>
      </c>
      <c r="L9" s="81" t="s">
        <v>108</v>
      </c>
      <c r="M9" s="162">
        <v>9000</v>
      </c>
      <c r="N9" s="165">
        <f>M9*1.17</f>
        <v>10530</v>
      </c>
      <c r="O9" s="161" t="s">
        <v>119</v>
      </c>
    </row>
    <row r="10" spans="1:16" ht="24.75" customHeight="1" x14ac:dyDescent="0.25">
      <c r="A10" s="142"/>
      <c r="B10" s="139"/>
      <c r="C10" s="159"/>
      <c r="D10" s="139"/>
      <c r="E10" s="91" t="s">
        <v>107</v>
      </c>
      <c r="F10" s="159"/>
      <c r="G10" s="159"/>
      <c r="H10" s="159"/>
      <c r="I10" s="159"/>
      <c r="J10" s="162"/>
      <c r="K10" s="159"/>
      <c r="L10" s="81" t="s">
        <v>121</v>
      </c>
      <c r="M10" s="162"/>
      <c r="N10" s="166"/>
      <c r="O10" s="161"/>
    </row>
    <row r="11" spans="1:16" ht="12.75" customHeight="1" x14ac:dyDescent="0.25">
      <c r="A11" s="143"/>
      <c r="B11" s="140"/>
      <c r="C11" s="159"/>
      <c r="D11" s="140"/>
      <c r="E11" s="92" t="s">
        <v>118</v>
      </c>
      <c r="F11" s="159"/>
      <c r="G11" s="159"/>
      <c r="H11" s="159"/>
      <c r="I11" s="159"/>
      <c r="J11" s="162"/>
      <c r="K11" s="159"/>
      <c r="L11" s="81" t="s">
        <v>116</v>
      </c>
      <c r="M11" s="162"/>
      <c r="N11" s="167"/>
      <c r="O11" s="161"/>
    </row>
    <row r="12" spans="1:16" ht="12.75" customHeight="1" x14ac:dyDescent="0.25">
      <c r="A12" s="141">
        <v>3</v>
      </c>
      <c r="B12" s="138" t="s">
        <v>87</v>
      </c>
      <c r="C12" s="159" t="s">
        <v>105</v>
      </c>
      <c r="D12" s="138" t="s">
        <v>31</v>
      </c>
      <c r="E12" s="81" t="s">
        <v>122</v>
      </c>
      <c r="F12" s="159" t="s">
        <v>124</v>
      </c>
      <c r="G12" s="159">
        <v>4</v>
      </c>
      <c r="H12" s="138" t="s">
        <v>333</v>
      </c>
      <c r="I12" s="159" t="s">
        <v>126</v>
      </c>
      <c r="J12" s="162" t="s">
        <v>127</v>
      </c>
      <c r="K12" s="159" t="s">
        <v>128</v>
      </c>
      <c r="L12" s="81" t="s">
        <v>129</v>
      </c>
      <c r="M12" s="162">
        <v>20580</v>
      </c>
      <c r="N12" s="165">
        <f>M12*1.17</f>
        <v>24078.6</v>
      </c>
      <c r="O12" s="161" t="s">
        <v>130</v>
      </c>
    </row>
    <row r="13" spans="1:16" ht="12.75" customHeight="1" x14ac:dyDescent="0.25">
      <c r="A13" s="142"/>
      <c r="B13" s="139"/>
      <c r="C13" s="159"/>
      <c r="D13" s="139"/>
      <c r="E13" s="81" t="s">
        <v>123</v>
      </c>
      <c r="F13" s="159"/>
      <c r="G13" s="159"/>
      <c r="H13" s="139"/>
      <c r="I13" s="159"/>
      <c r="J13" s="162"/>
      <c r="K13" s="159"/>
      <c r="L13" s="86">
        <v>45280</v>
      </c>
      <c r="M13" s="162"/>
      <c r="N13" s="166"/>
      <c r="O13" s="161"/>
    </row>
    <row r="14" spans="1:16" ht="114.75" customHeight="1" x14ac:dyDescent="0.25">
      <c r="A14" s="143"/>
      <c r="B14" s="140"/>
      <c r="C14" s="159"/>
      <c r="D14" s="140"/>
      <c r="E14" s="81" t="s">
        <v>125</v>
      </c>
      <c r="F14" s="159"/>
      <c r="G14" s="159"/>
      <c r="H14" s="140"/>
      <c r="I14" s="159"/>
      <c r="J14" s="162"/>
      <c r="K14" s="159"/>
      <c r="L14" s="81">
        <v>2</v>
      </c>
      <c r="M14" s="162"/>
      <c r="N14" s="167"/>
      <c r="O14" s="161"/>
    </row>
    <row r="15" spans="1:16" ht="15" customHeight="1" x14ac:dyDescent="0.25">
      <c r="A15" s="153">
        <v>4</v>
      </c>
      <c r="B15" s="159" t="s">
        <v>87</v>
      </c>
      <c r="C15" s="159" t="s">
        <v>105</v>
      </c>
      <c r="D15" s="159" t="s">
        <v>33</v>
      </c>
      <c r="E15" s="81" t="s">
        <v>131</v>
      </c>
      <c r="F15" s="159" t="s">
        <v>134</v>
      </c>
      <c r="G15" s="159">
        <v>22</v>
      </c>
      <c r="H15" s="158">
        <v>2400</v>
      </c>
      <c r="I15" s="159" t="s">
        <v>135</v>
      </c>
      <c r="J15" s="159" t="s">
        <v>137</v>
      </c>
      <c r="K15" s="159" t="s">
        <v>136</v>
      </c>
      <c r="L15" s="81" t="s">
        <v>139</v>
      </c>
      <c r="M15" s="162">
        <v>122</v>
      </c>
      <c r="N15" s="165">
        <f>M15*1.17</f>
        <v>142.73999999999998</v>
      </c>
      <c r="O15" s="161" t="s">
        <v>138</v>
      </c>
    </row>
    <row r="16" spans="1:16" ht="15" customHeight="1" x14ac:dyDescent="0.25">
      <c r="A16" s="153"/>
      <c r="B16" s="159"/>
      <c r="C16" s="159"/>
      <c r="D16" s="159"/>
      <c r="E16" s="81" t="s">
        <v>132</v>
      </c>
      <c r="F16" s="159"/>
      <c r="G16" s="159"/>
      <c r="H16" s="159"/>
      <c r="I16" s="159"/>
      <c r="J16" s="159"/>
      <c r="K16" s="159"/>
      <c r="L16" s="86">
        <v>45436</v>
      </c>
      <c r="M16" s="162"/>
      <c r="N16" s="166"/>
      <c r="O16" s="161"/>
    </row>
    <row r="17" spans="1:15" ht="60" customHeight="1" x14ac:dyDescent="0.25">
      <c r="A17" s="153"/>
      <c r="B17" s="159"/>
      <c r="C17" s="159"/>
      <c r="D17" s="159"/>
      <c r="E17" s="81" t="s">
        <v>133</v>
      </c>
      <c r="F17" s="159"/>
      <c r="G17" s="159"/>
      <c r="H17" s="159"/>
      <c r="I17" s="159"/>
      <c r="J17" s="159"/>
      <c r="K17" s="159"/>
      <c r="L17" s="81">
        <v>3</v>
      </c>
      <c r="M17" s="162"/>
      <c r="N17" s="167"/>
      <c r="O17" s="161"/>
    </row>
    <row r="18" spans="1:15" ht="15" customHeight="1" x14ac:dyDescent="0.25">
      <c r="A18" s="141">
        <v>5</v>
      </c>
      <c r="B18" s="159" t="s">
        <v>87</v>
      </c>
      <c r="C18" s="159" t="s">
        <v>105</v>
      </c>
      <c r="D18" s="159" t="s">
        <v>31</v>
      </c>
      <c r="E18" s="81" t="s">
        <v>326</v>
      </c>
      <c r="F18" s="159" t="s">
        <v>324</v>
      </c>
      <c r="G18" s="159">
        <v>2</v>
      </c>
      <c r="H18" s="158">
        <v>13676</v>
      </c>
      <c r="I18" s="159" t="s">
        <v>328</v>
      </c>
      <c r="J18" s="162" t="s">
        <v>329</v>
      </c>
      <c r="K18" s="159" t="str">
        <f>I18</f>
        <v>ROBERTS PLUS</v>
      </c>
      <c r="L18" s="81" t="s">
        <v>330</v>
      </c>
      <c r="M18" s="162">
        <f>1594.65</f>
        <v>1594.65</v>
      </c>
      <c r="N18" s="165">
        <f>M18*1.17</f>
        <v>1865.7404999999999</v>
      </c>
      <c r="O18" s="161" t="s">
        <v>325</v>
      </c>
    </row>
    <row r="19" spans="1:15" ht="52.5" customHeight="1" x14ac:dyDescent="0.25">
      <c r="A19" s="142"/>
      <c r="B19" s="159"/>
      <c r="C19" s="159"/>
      <c r="D19" s="159"/>
      <c r="E19" s="95" t="s">
        <v>327</v>
      </c>
      <c r="F19" s="159"/>
      <c r="G19" s="159"/>
      <c r="H19" s="159"/>
      <c r="I19" s="159"/>
      <c r="J19" s="159"/>
      <c r="K19" s="159"/>
      <c r="L19" s="86" t="s">
        <v>331</v>
      </c>
      <c r="M19" s="162"/>
      <c r="N19" s="166"/>
      <c r="O19" s="161"/>
    </row>
    <row r="20" spans="1:15" ht="15" customHeight="1" x14ac:dyDescent="0.25">
      <c r="A20" s="143"/>
      <c r="B20" s="159"/>
      <c r="C20" s="159"/>
      <c r="D20" s="159"/>
      <c r="E20" s="81" t="s">
        <v>133</v>
      </c>
      <c r="F20" s="159"/>
      <c r="G20" s="159"/>
      <c r="H20" s="159"/>
      <c r="I20" s="159"/>
      <c r="J20" s="159"/>
      <c r="K20" s="159"/>
      <c r="L20" s="81"/>
      <c r="M20" s="162"/>
      <c r="N20" s="167"/>
      <c r="O20" s="161"/>
    </row>
    <row r="21" spans="1:15" ht="15" customHeight="1" x14ac:dyDescent="0.25">
      <c r="A21" s="141">
        <v>6</v>
      </c>
      <c r="B21" s="138" t="s">
        <v>87</v>
      </c>
      <c r="C21" s="159" t="s">
        <v>105</v>
      </c>
      <c r="D21" s="138" t="s">
        <v>33</v>
      </c>
      <c r="E21" s="81" t="s">
        <v>140</v>
      </c>
      <c r="F21" s="159" t="s">
        <v>143</v>
      </c>
      <c r="G21" s="138">
        <v>3</v>
      </c>
      <c r="H21" s="158">
        <v>4000</v>
      </c>
      <c r="I21" s="159" t="s">
        <v>144</v>
      </c>
      <c r="J21" s="162" t="s">
        <v>145</v>
      </c>
      <c r="K21" s="159" t="s">
        <v>146</v>
      </c>
      <c r="L21" s="81" t="s">
        <v>147</v>
      </c>
      <c r="M21" s="162">
        <v>3199</v>
      </c>
      <c r="N21" s="165">
        <f>M21*1.17</f>
        <v>3742.83</v>
      </c>
      <c r="O21" s="168"/>
    </row>
    <row r="22" spans="1:15" ht="15" customHeight="1" x14ac:dyDescent="0.25">
      <c r="A22" s="142"/>
      <c r="B22" s="139"/>
      <c r="C22" s="159"/>
      <c r="D22" s="139"/>
      <c r="E22" s="81" t="s">
        <v>141</v>
      </c>
      <c r="F22" s="159"/>
      <c r="G22" s="139"/>
      <c r="H22" s="159"/>
      <c r="I22" s="159"/>
      <c r="J22" s="162"/>
      <c r="K22" s="159"/>
      <c r="L22" s="81" t="s">
        <v>148</v>
      </c>
      <c r="M22" s="162"/>
      <c r="N22" s="166"/>
      <c r="O22" s="169"/>
    </row>
    <row r="23" spans="1:15" ht="102" customHeight="1" x14ac:dyDescent="0.25">
      <c r="A23" s="143"/>
      <c r="B23" s="140"/>
      <c r="C23" s="159"/>
      <c r="D23" s="140"/>
      <c r="E23" s="85" t="s">
        <v>142</v>
      </c>
      <c r="F23" s="159"/>
      <c r="G23" s="140"/>
      <c r="H23" s="159"/>
      <c r="I23" s="159"/>
      <c r="J23" s="162"/>
      <c r="K23" s="159"/>
      <c r="L23" s="81">
        <v>2</v>
      </c>
      <c r="M23" s="162"/>
      <c r="N23" s="167"/>
      <c r="O23" s="170"/>
    </row>
    <row r="24" spans="1:15" ht="15" customHeight="1" x14ac:dyDescent="0.25">
      <c r="A24" s="153">
        <v>7</v>
      </c>
      <c r="B24" s="138" t="s">
        <v>87</v>
      </c>
      <c r="C24" s="159" t="s">
        <v>105</v>
      </c>
      <c r="D24" s="138" t="s">
        <v>31</v>
      </c>
      <c r="E24" s="81" t="s">
        <v>149</v>
      </c>
      <c r="F24" s="159" t="s">
        <v>152</v>
      </c>
      <c r="G24" s="138">
        <v>7</v>
      </c>
      <c r="H24" s="138">
        <v>6000</v>
      </c>
      <c r="I24" s="138" t="s">
        <v>154</v>
      </c>
      <c r="J24" s="138" t="s">
        <v>153</v>
      </c>
      <c r="K24" s="159" t="s">
        <v>155</v>
      </c>
      <c r="L24" s="81" t="s">
        <v>156</v>
      </c>
      <c r="M24" s="162">
        <v>3611</v>
      </c>
      <c r="N24" s="165">
        <f>M24*1.17</f>
        <v>4224.87</v>
      </c>
      <c r="O24" s="162"/>
    </row>
    <row r="25" spans="1:15" ht="15" customHeight="1" x14ac:dyDescent="0.25">
      <c r="A25" s="153"/>
      <c r="B25" s="139"/>
      <c r="C25" s="159"/>
      <c r="D25" s="139"/>
      <c r="E25" s="81" t="s">
        <v>150</v>
      </c>
      <c r="F25" s="159"/>
      <c r="G25" s="139"/>
      <c r="H25" s="139"/>
      <c r="I25" s="139"/>
      <c r="J25" s="139"/>
      <c r="K25" s="159"/>
      <c r="L25" s="81" t="s">
        <v>157</v>
      </c>
      <c r="M25" s="162"/>
      <c r="N25" s="166"/>
      <c r="O25" s="162"/>
    </row>
    <row r="26" spans="1:15" ht="15" customHeight="1" x14ac:dyDescent="0.25">
      <c r="A26" s="153"/>
      <c r="B26" s="140"/>
      <c r="C26" s="159"/>
      <c r="D26" s="140"/>
      <c r="E26" s="81" t="s">
        <v>151</v>
      </c>
      <c r="F26" s="159"/>
      <c r="G26" s="140"/>
      <c r="H26" s="140"/>
      <c r="I26" s="140"/>
      <c r="J26" s="140"/>
      <c r="K26" s="159"/>
      <c r="L26" s="81">
        <v>1</v>
      </c>
      <c r="M26" s="162"/>
      <c r="N26" s="167"/>
      <c r="O26" s="162"/>
    </row>
    <row r="27" spans="1:15" ht="15" customHeight="1" x14ac:dyDescent="0.25">
      <c r="A27" s="141">
        <v>8</v>
      </c>
      <c r="B27" s="159" t="s">
        <v>87</v>
      </c>
      <c r="C27" s="159" t="s">
        <v>88</v>
      </c>
      <c r="D27" s="159" t="s">
        <v>31</v>
      </c>
      <c r="E27" s="81" t="s">
        <v>94</v>
      </c>
      <c r="F27" s="138" t="s">
        <v>93</v>
      </c>
      <c r="G27" s="138">
        <v>2</v>
      </c>
      <c r="H27" s="158">
        <v>1249000</v>
      </c>
      <c r="I27" s="138" t="s">
        <v>158</v>
      </c>
      <c r="J27" s="162">
        <v>705.57</v>
      </c>
      <c r="K27" s="159" t="str">
        <f>I27</f>
        <v>JP ELEKTROPRIVREDA</v>
      </c>
      <c r="L27" s="81"/>
      <c r="M27" s="162">
        <f>J27</f>
        <v>705.57</v>
      </c>
      <c r="N27" s="165">
        <f>M27*1.17</f>
        <v>825.51689999999996</v>
      </c>
      <c r="O27" s="161">
        <v>2023</v>
      </c>
    </row>
    <row r="28" spans="1:15" ht="30" x14ac:dyDescent="0.25">
      <c r="A28" s="142"/>
      <c r="B28" s="159"/>
      <c r="C28" s="159"/>
      <c r="D28" s="159"/>
      <c r="E28" s="81" t="s">
        <v>92</v>
      </c>
      <c r="F28" s="139"/>
      <c r="G28" s="139"/>
      <c r="H28" s="159"/>
      <c r="I28" s="139"/>
      <c r="J28" s="162"/>
      <c r="K28" s="159"/>
      <c r="L28" s="81" t="s">
        <v>86</v>
      </c>
      <c r="M28" s="162"/>
      <c r="N28" s="166"/>
      <c r="O28" s="161"/>
    </row>
    <row r="29" spans="1:15" ht="15" customHeight="1" x14ac:dyDescent="0.25">
      <c r="A29" s="143"/>
      <c r="B29" s="159"/>
      <c r="C29" s="159"/>
      <c r="D29" s="159"/>
      <c r="E29" s="81"/>
      <c r="F29" s="140"/>
      <c r="G29" s="140"/>
      <c r="H29" s="159"/>
      <c r="I29" s="140"/>
      <c r="J29" s="162"/>
      <c r="K29" s="159"/>
      <c r="L29" s="81"/>
      <c r="M29" s="162"/>
      <c r="N29" s="167"/>
      <c r="O29" s="161"/>
    </row>
    <row r="30" spans="1:15" ht="15" customHeight="1" x14ac:dyDescent="0.25">
      <c r="A30" s="141">
        <v>9</v>
      </c>
      <c r="B30" s="138" t="s">
        <v>87</v>
      </c>
      <c r="C30" s="159" t="s">
        <v>88</v>
      </c>
      <c r="D30" s="159" t="s">
        <v>31</v>
      </c>
      <c r="E30" s="81" t="s">
        <v>95</v>
      </c>
      <c r="F30" s="138" t="s">
        <v>93</v>
      </c>
      <c r="G30" s="138">
        <v>2</v>
      </c>
      <c r="H30" s="158">
        <v>1249000</v>
      </c>
      <c r="I30" s="138" t="s">
        <v>158</v>
      </c>
      <c r="J30" s="162">
        <v>1166.7</v>
      </c>
      <c r="K30" s="159" t="str">
        <f>I30</f>
        <v>JP ELEKTROPRIVREDA</v>
      </c>
      <c r="L30" s="81"/>
      <c r="M30" s="162">
        <f>J30</f>
        <v>1166.7</v>
      </c>
      <c r="N30" s="165">
        <f>M30*1.17</f>
        <v>1365.039</v>
      </c>
      <c r="O30" s="168">
        <v>2023</v>
      </c>
    </row>
    <row r="31" spans="1:15" ht="66.75" customHeight="1" x14ac:dyDescent="0.25">
      <c r="A31" s="142"/>
      <c r="B31" s="139"/>
      <c r="C31" s="159"/>
      <c r="D31" s="159"/>
      <c r="E31" s="81" t="s">
        <v>92</v>
      </c>
      <c r="F31" s="139"/>
      <c r="G31" s="139"/>
      <c r="H31" s="159"/>
      <c r="I31" s="139"/>
      <c r="J31" s="162"/>
      <c r="K31" s="159"/>
      <c r="L31" s="81" t="s">
        <v>86</v>
      </c>
      <c r="M31" s="162"/>
      <c r="N31" s="166"/>
      <c r="O31" s="169"/>
    </row>
    <row r="32" spans="1:15" ht="15" customHeight="1" x14ac:dyDescent="0.25">
      <c r="A32" s="143"/>
      <c r="B32" s="140"/>
      <c r="C32" s="159"/>
      <c r="D32" s="159"/>
      <c r="E32" s="81"/>
      <c r="F32" s="140"/>
      <c r="G32" s="140"/>
      <c r="H32" s="159"/>
      <c r="I32" s="140"/>
      <c r="J32" s="162"/>
      <c r="K32" s="159"/>
      <c r="L32" s="81"/>
      <c r="M32" s="162"/>
      <c r="N32" s="167"/>
      <c r="O32" s="170"/>
    </row>
    <row r="33" spans="1:15" ht="15" customHeight="1" x14ac:dyDescent="0.25">
      <c r="A33" s="153">
        <v>10</v>
      </c>
      <c r="B33" s="159" t="s">
        <v>87</v>
      </c>
      <c r="C33" s="159" t="s">
        <v>88</v>
      </c>
      <c r="D33" s="159" t="s">
        <v>31</v>
      </c>
      <c r="E33" s="81" t="s">
        <v>159</v>
      </c>
      <c r="F33" s="138" t="s">
        <v>93</v>
      </c>
      <c r="G33" s="138">
        <v>2</v>
      </c>
      <c r="H33" s="158">
        <v>1249000</v>
      </c>
      <c r="I33" s="138" t="s">
        <v>158</v>
      </c>
      <c r="J33" s="162">
        <v>1036.23</v>
      </c>
      <c r="K33" s="159" t="str">
        <f>I33</f>
        <v>JP ELEKTROPRIVREDA</v>
      </c>
      <c r="L33" s="81"/>
      <c r="M33" s="162">
        <f>J33</f>
        <v>1036.23</v>
      </c>
      <c r="N33" s="165">
        <f>M33*1.17</f>
        <v>1212.3890999999999</v>
      </c>
      <c r="O33" s="161"/>
    </row>
    <row r="34" spans="1:15" ht="30" x14ac:dyDescent="0.25">
      <c r="A34" s="153"/>
      <c r="B34" s="159"/>
      <c r="C34" s="159"/>
      <c r="D34" s="159"/>
      <c r="E34" s="81" t="s">
        <v>92</v>
      </c>
      <c r="F34" s="139"/>
      <c r="G34" s="139"/>
      <c r="H34" s="159"/>
      <c r="I34" s="139"/>
      <c r="J34" s="162"/>
      <c r="K34" s="159"/>
      <c r="L34" s="81" t="s">
        <v>86</v>
      </c>
      <c r="M34" s="162"/>
      <c r="N34" s="166"/>
      <c r="O34" s="161"/>
    </row>
    <row r="35" spans="1:15" ht="15" customHeight="1" x14ac:dyDescent="0.25">
      <c r="A35" s="153"/>
      <c r="B35" s="159"/>
      <c r="C35" s="159"/>
      <c r="D35" s="159"/>
      <c r="E35" s="81"/>
      <c r="F35" s="140"/>
      <c r="G35" s="140"/>
      <c r="H35" s="159"/>
      <c r="I35" s="140"/>
      <c r="J35" s="162"/>
      <c r="K35" s="159"/>
      <c r="L35" s="81"/>
      <c r="M35" s="162"/>
      <c r="N35" s="167"/>
      <c r="O35" s="161"/>
    </row>
    <row r="36" spans="1:15" ht="30" customHeight="1" x14ac:dyDescent="0.25">
      <c r="A36" s="141">
        <v>11</v>
      </c>
      <c r="B36" s="138" t="s">
        <v>87</v>
      </c>
      <c r="C36" s="159" t="s">
        <v>88</v>
      </c>
      <c r="D36" s="159" t="s">
        <v>31</v>
      </c>
      <c r="E36" s="81" t="s">
        <v>160</v>
      </c>
      <c r="F36" s="138" t="s">
        <v>93</v>
      </c>
      <c r="G36" s="138">
        <v>2</v>
      </c>
      <c r="H36" s="158">
        <v>1249000</v>
      </c>
      <c r="I36" s="138" t="s">
        <v>158</v>
      </c>
      <c r="J36" s="162">
        <v>632.29</v>
      </c>
      <c r="K36" s="159" t="str">
        <f>I36</f>
        <v>JP ELEKTROPRIVREDA</v>
      </c>
      <c r="L36" s="81"/>
      <c r="M36" s="162">
        <f>J36</f>
        <v>632.29</v>
      </c>
      <c r="N36" s="165">
        <f>M36*1.17</f>
        <v>739.77929999999992</v>
      </c>
      <c r="O36" s="168"/>
    </row>
    <row r="37" spans="1:15" ht="30" x14ac:dyDescent="0.25">
      <c r="A37" s="142"/>
      <c r="B37" s="139"/>
      <c r="C37" s="159"/>
      <c r="D37" s="159"/>
      <c r="E37" s="81" t="s">
        <v>92</v>
      </c>
      <c r="F37" s="139"/>
      <c r="G37" s="139"/>
      <c r="H37" s="159"/>
      <c r="I37" s="139"/>
      <c r="J37" s="162"/>
      <c r="K37" s="159"/>
      <c r="L37" s="81" t="s">
        <v>86</v>
      </c>
      <c r="M37" s="162"/>
      <c r="N37" s="166"/>
      <c r="O37" s="169"/>
    </row>
    <row r="38" spans="1:15" ht="15" customHeight="1" x14ac:dyDescent="0.25">
      <c r="A38" s="143"/>
      <c r="B38" s="140"/>
      <c r="C38" s="159"/>
      <c r="D38" s="159"/>
      <c r="E38" s="85"/>
      <c r="F38" s="140"/>
      <c r="G38" s="140"/>
      <c r="H38" s="159"/>
      <c r="I38" s="140"/>
      <c r="J38" s="162"/>
      <c r="K38" s="159"/>
      <c r="L38" s="81"/>
      <c r="M38" s="162"/>
      <c r="N38" s="167"/>
      <c r="O38" s="170"/>
    </row>
    <row r="39" spans="1:15" ht="30" customHeight="1" x14ac:dyDescent="0.25">
      <c r="A39" s="141">
        <v>12</v>
      </c>
      <c r="B39" s="138" t="s">
        <v>87</v>
      </c>
      <c r="C39" s="159" t="s">
        <v>88</v>
      </c>
      <c r="D39" s="159" t="s">
        <v>31</v>
      </c>
      <c r="E39" s="81" t="s">
        <v>161</v>
      </c>
      <c r="F39" s="138" t="s">
        <v>93</v>
      </c>
      <c r="G39" s="138">
        <v>2</v>
      </c>
      <c r="H39" s="158">
        <v>1249000</v>
      </c>
      <c r="I39" s="138" t="s">
        <v>158</v>
      </c>
      <c r="J39" s="162">
        <v>915.58</v>
      </c>
      <c r="K39" s="138" t="s">
        <v>158</v>
      </c>
      <c r="L39" s="81" t="s">
        <v>86</v>
      </c>
      <c r="M39" s="162">
        <f>J39</f>
        <v>915.58</v>
      </c>
      <c r="N39" s="165">
        <f>M39*1.17</f>
        <v>1071.2285999999999</v>
      </c>
      <c r="O39" s="168"/>
    </row>
    <row r="40" spans="1:15" ht="42" customHeight="1" x14ac:dyDescent="0.25">
      <c r="A40" s="142"/>
      <c r="B40" s="139"/>
      <c r="C40" s="159"/>
      <c r="D40" s="159"/>
      <c r="E40" s="81" t="s">
        <v>92</v>
      </c>
      <c r="F40" s="139"/>
      <c r="G40" s="139"/>
      <c r="H40" s="159"/>
      <c r="I40" s="139"/>
      <c r="J40" s="162"/>
      <c r="K40" s="139"/>
      <c r="L40" s="81"/>
      <c r="M40" s="162"/>
      <c r="N40" s="166"/>
      <c r="O40" s="169"/>
    </row>
    <row r="41" spans="1:15" ht="15" customHeight="1" x14ac:dyDescent="0.25">
      <c r="A41" s="143"/>
      <c r="B41" s="140"/>
      <c r="C41" s="159"/>
      <c r="D41" s="159"/>
      <c r="E41" s="81"/>
      <c r="F41" s="140"/>
      <c r="G41" s="140"/>
      <c r="H41" s="159"/>
      <c r="I41" s="140"/>
      <c r="J41" s="162"/>
      <c r="K41" s="140"/>
      <c r="L41" s="81"/>
      <c r="M41" s="162"/>
      <c r="N41" s="167"/>
      <c r="O41" s="170"/>
    </row>
    <row r="42" spans="1:15" ht="30" customHeight="1" x14ac:dyDescent="0.25">
      <c r="A42" s="153">
        <v>13</v>
      </c>
      <c r="B42" s="159" t="s">
        <v>87</v>
      </c>
      <c r="C42" s="159" t="s">
        <v>88</v>
      </c>
      <c r="D42" s="159" t="s">
        <v>31</v>
      </c>
      <c r="E42" s="81" t="s">
        <v>162</v>
      </c>
      <c r="F42" s="138" t="s">
        <v>93</v>
      </c>
      <c r="G42" s="138">
        <v>2</v>
      </c>
      <c r="H42" s="158">
        <v>1249000</v>
      </c>
      <c r="I42" s="138" t="s">
        <v>158</v>
      </c>
      <c r="J42" s="162">
        <v>547.16</v>
      </c>
      <c r="K42" s="138" t="s">
        <v>158</v>
      </c>
      <c r="L42" s="81" t="s">
        <v>86</v>
      </c>
      <c r="M42" s="162">
        <f>J42</f>
        <v>547.16</v>
      </c>
      <c r="N42" s="165">
        <f>M42*1.17</f>
        <v>640.17719999999997</v>
      </c>
      <c r="O42" s="161"/>
    </row>
    <row r="43" spans="1:15" ht="30" x14ac:dyDescent="0.25">
      <c r="A43" s="153"/>
      <c r="B43" s="159"/>
      <c r="C43" s="159"/>
      <c r="D43" s="159"/>
      <c r="E43" s="81" t="s">
        <v>92</v>
      </c>
      <c r="F43" s="139"/>
      <c r="G43" s="139"/>
      <c r="H43" s="159"/>
      <c r="I43" s="139"/>
      <c r="J43" s="162"/>
      <c r="K43" s="139"/>
      <c r="L43" s="81"/>
      <c r="M43" s="162"/>
      <c r="N43" s="166"/>
      <c r="O43" s="161"/>
    </row>
    <row r="44" spans="1:15" ht="15" customHeight="1" x14ac:dyDescent="0.25">
      <c r="A44" s="153"/>
      <c r="B44" s="159"/>
      <c r="C44" s="159"/>
      <c r="D44" s="159"/>
      <c r="E44" s="81"/>
      <c r="F44" s="140"/>
      <c r="G44" s="140"/>
      <c r="H44" s="159"/>
      <c r="I44" s="140"/>
      <c r="J44" s="162"/>
      <c r="K44" s="140"/>
      <c r="L44" s="81"/>
      <c r="M44" s="162"/>
      <c r="N44" s="167"/>
      <c r="O44" s="161"/>
    </row>
    <row r="45" spans="1:15" ht="15.75" customHeight="1" x14ac:dyDescent="0.25">
      <c r="A45" s="141">
        <v>14</v>
      </c>
      <c r="B45" s="138" t="s">
        <v>87</v>
      </c>
      <c r="C45" s="159" t="s">
        <v>88</v>
      </c>
      <c r="D45" s="159" t="s">
        <v>31</v>
      </c>
      <c r="E45" s="81" t="s">
        <v>163</v>
      </c>
      <c r="F45" s="138" t="s">
        <v>93</v>
      </c>
      <c r="G45" s="138">
        <v>2</v>
      </c>
      <c r="H45" s="158">
        <v>1249000</v>
      </c>
      <c r="I45" s="138" t="s">
        <v>158</v>
      </c>
      <c r="J45" s="162">
        <v>913.49</v>
      </c>
      <c r="K45" s="138" t="s">
        <v>158</v>
      </c>
      <c r="L45" s="81" t="s">
        <v>86</v>
      </c>
      <c r="M45" s="162">
        <f>J45</f>
        <v>913.49</v>
      </c>
      <c r="N45" s="165">
        <f>M45*1.17</f>
        <v>1068.7833000000001</v>
      </c>
      <c r="O45" s="168"/>
    </row>
    <row r="46" spans="1:15" ht="30" x14ac:dyDescent="0.25">
      <c r="A46" s="142"/>
      <c r="B46" s="139"/>
      <c r="C46" s="159"/>
      <c r="D46" s="159"/>
      <c r="E46" s="81" t="s">
        <v>92</v>
      </c>
      <c r="F46" s="139"/>
      <c r="G46" s="139"/>
      <c r="H46" s="159"/>
      <c r="I46" s="139"/>
      <c r="J46" s="162"/>
      <c r="K46" s="139"/>
      <c r="L46" s="81"/>
      <c r="M46" s="162"/>
      <c r="N46" s="166"/>
      <c r="O46" s="169"/>
    </row>
    <row r="47" spans="1:15" ht="15.75" customHeight="1" x14ac:dyDescent="0.25">
      <c r="A47" s="143"/>
      <c r="B47" s="140"/>
      <c r="C47" s="159"/>
      <c r="D47" s="159"/>
      <c r="E47" s="85"/>
      <c r="F47" s="140"/>
      <c r="G47" s="140"/>
      <c r="H47" s="159"/>
      <c r="I47" s="140"/>
      <c r="J47" s="162"/>
      <c r="K47" s="140"/>
      <c r="L47" s="81"/>
      <c r="M47" s="162"/>
      <c r="N47" s="167"/>
      <c r="O47" s="170"/>
    </row>
    <row r="48" spans="1:15" ht="15" customHeight="1" x14ac:dyDescent="0.25">
      <c r="A48" s="141">
        <v>15</v>
      </c>
      <c r="B48" s="138" t="s">
        <v>87</v>
      </c>
      <c r="C48" s="159" t="s">
        <v>88</v>
      </c>
      <c r="D48" s="159" t="s">
        <v>31</v>
      </c>
      <c r="E48" s="81" t="s">
        <v>164</v>
      </c>
      <c r="F48" s="138" t="s">
        <v>93</v>
      </c>
      <c r="G48" s="138">
        <v>2</v>
      </c>
      <c r="H48" s="158">
        <v>1249000</v>
      </c>
      <c r="I48" s="138" t="s">
        <v>158</v>
      </c>
      <c r="J48" s="135">
        <v>576.47</v>
      </c>
      <c r="K48" s="138" t="s">
        <v>158</v>
      </c>
      <c r="L48" s="81" t="s">
        <v>86</v>
      </c>
      <c r="M48" s="135">
        <f>J48</f>
        <v>576.47</v>
      </c>
      <c r="N48" s="138">
        <f>M48*1.17</f>
        <v>674.46989999999994</v>
      </c>
      <c r="O48" s="171"/>
    </row>
    <row r="49" spans="1:15" ht="30" x14ac:dyDescent="0.25">
      <c r="A49" s="142"/>
      <c r="B49" s="139"/>
      <c r="C49" s="159"/>
      <c r="D49" s="159"/>
      <c r="E49" s="81" t="s">
        <v>92</v>
      </c>
      <c r="F49" s="139"/>
      <c r="G49" s="140"/>
      <c r="H49" s="159"/>
      <c r="I49" s="139"/>
      <c r="J49" s="136"/>
      <c r="K49" s="139"/>
      <c r="L49" s="81"/>
      <c r="M49" s="136"/>
      <c r="N49" s="139"/>
      <c r="O49" s="172"/>
    </row>
    <row r="50" spans="1:15" ht="15" customHeight="1" x14ac:dyDescent="0.25">
      <c r="A50" s="143"/>
      <c r="B50" s="140"/>
      <c r="C50" s="159"/>
      <c r="D50" s="159"/>
      <c r="E50" s="85"/>
      <c r="F50" s="140"/>
      <c r="G50" s="138">
        <v>2</v>
      </c>
      <c r="H50" s="159"/>
      <c r="I50" s="140"/>
      <c r="J50" s="137"/>
      <c r="K50" s="140"/>
      <c r="L50" s="81"/>
      <c r="M50" s="137"/>
      <c r="N50" s="140"/>
      <c r="O50" s="78"/>
    </row>
    <row r="51" spans="1:15" ht="15" customHeight="1" x14ac:dyDescent="0.25">
      <c r="A51" s="153">
        <v>16</v>
      </c>
      <c r="B51" s="138" t="s">
        <v>87</v>
      </c>
      <c r="C51" s="159" t="s">
        <v>88</v>
      </c>
      <c r="D51" s="159" t="s">
        <v>31</v>
      </c>
      <c r="E51" s="81" t="s">
        <v>165</v>
      </c>
      <c r="F51" s="138" t="s">
        <v>93</v>
      </c>
      <c r="G51" s="139"/>
      <c r="H51" s="158">
        <v>1249000</v>
      </c>
      <c r="I51" s="138" t="s">
        <v>158</v>
      </c>
      <c r="J51" s="138">
        <v>828.37</v>
      </c>
      <c r="K51" s="138" t="s">
        <v>158</v>
      </c>
      <c r="L51" s="81" t="s">
        <v>86</v>
      </c>
      <c r="M51" s="135">
        <f>J51</f>
        <v>828.37</v>
      </c>
      <c r="N51" s="174">
        <f>M51*1.17</f>
        <v>969.1928999999999</v>
      </c>
      <c r="O51" s="171"/>
    </row>
    <row r="52" spans="1:15" ht="30" x14ac:dyDescent="0.25">
      <c r="A52" s="153"/>
      <c r="B52" s="139"/>
      <c r="C52" s="159"/>
      <c r="D52" s="159"/>
      <c r="E52" s="81" t="s">
        <v>92</v>
      </c>
      <c r="F52" s="139"/>
      <c r="G52" s="139"/>
      <c r="H52" s="159"/>
      <c r="I52" s="139"/>
      <c r="J52" s="139"/>
      <c r="K52" s="139"/>
      <c r="L52" s="81"/>
      <c r="M52" s="136"/>
      <c r="N52" s="175"/>
      <c r="O52" s="172"/>
    </row>
    <row r="53" spans="1:15" ht="15" customHeight="1" x14ac:dyDescent="0.25">
      <c r="A53" s="153"/>
      <c r="B53" s="140"/>
      <c r="C53" s="159"/>
      <c r="D53" s="159"/>
      <c r="E53" s="85"/>
      <c r="F53" s="140"/>
      <c r="G53" s="140"/>
      <c r="H53" s="159"/>
      <c r="I53" s="140"/>
      <c r="J53" s="140"/>
      <c r="K53" s="140"/>
      <c r="L53" s="81"/>
      <c r="M53" s="137"/>
      <c r="N53" s="176"/>
      <c r="O53" s="78"/>
    </row>
    <row r="54" spans="1:15" ht="15" customHeight="1" x14ac:dyDescent="0.25">
      <c r="A54" s="141">
        <v>17</v>
      </c>
      <c r="B54" s="138" t="s">
        <v>87</v>
      </c>
      <c r="C54" s="159" t="s">
        <v>88</v>
      </c>
      <c r="D54" s="159" t="s">
        <v>31</v>
      </c>
      <c r="E54" s="81" t="s">
        <v>166</v>
      </c>
      <c r="F54" s="138" t="s">
        <v>93</v>
      </c>
      <c r="G54" s="138">
        <v>2</v>
      </c>
      <c r="H54" s="158">
        <v>1249000</v>
      </c>
      <c r="I54" s="138" t="s">
        <v>158</v>
      </c>
      <c r="J54" s="135">
        <v>1032.69</v>
      </c>
      <c r="K54" s="138" t="s">
        <v>158</v>
      </c>
      <c r="L54" s="81" t="s">
        <v>86</v>
      </c>
      <c r="M54" s="135">
        <f>J54</f>
        <v>1032.69</v>
      </c>
      <c r="N54" s="138">
        <f>M54*1.17</f>
        <v>1208.2473</v>
      </c>
      <c r="O54" s="171"/>
    </row>
    <row r="55" spans="1:15" ht="30" x14ac:dyDescent="0.25">
      <c r="A55" s="142"/>
      <c r="B55" s="139"/>
      <c r="C55" s="159"/>
      <c r="D55" s="159"/>
      <c r="E55" s="81" t="s">
        <v>92</v>
      </c>
      <c r="F55" s="139"/>
      <c r="G55" s="139"/>
      <c r="H55" s="159"/>
      <c r="I55" s="139"/>
      <c r="J55" s="136"/>
      <c r="K55" s="139"/>
      <c r="L55" s="81"/>
      <c r="M55" s="136"/>
      <c r="N55" s="139"/>
      <c r="O55" s="172"/>
    </row>
    <row r="56" spans="1:15" ht="15" customHeight="1" x14ac:dyDescent="0.25">
      <c r="A56" s="143"/>
      <c r="B56" s="140"/>
      <c r="C56" s="159"/>
      <c r="D56" s="159"/>
      <c r="E56" s="85"/>
      <c r="F56" s="140"/>
      <c r="G56" s="140"/>
      <c r="H56" s="159"/>
      <c r="I56" s="140"/>
      <c r="J56" s="137"/>
      <c r="K56" s="140"/>
      <c r="L56" s="81"/>
      <c r="M56" s="137"/>
      <c r="N56" s="140"/>
      <c r="O56" s="78"/>
    </row>
    <row r="57" spans="1:15" ht="15" customHeight="1" x14ac:dyDescent="0.25">
      <c r="A57" s="141">
        <v>18</v>
      </c>
      <c r="B57" s="138" t="s">
        <v>87</v>
      </c>
      <c r="C57" s="159" t="s">
        <v>88</v>
      </c>
      <c r="D57" s="159" t="s">
        <v>31</v>
      </c>
      <c r="E57" s="81" t="s">
        <v>167</v>
      </c>
      <c r="F57" s="138" t="s">
        <v>93</v>
      </c>
      <c r="G57" s="138">
        <v>2</v>
      </c>
      <c r="H57" s="158">
        <v>1249000</v>
      </c>
      <c r="I57" s="138" t="s">
        <v>158</v>
      </c>
      <c r="J57" s="135">
        <v>596.21</v>
      </c>
      <c r="K57" s="138" t="s">
        <v>158</v>
      </c>
      <c r="L57" s="81" t="s">
        <v>86</v>
      </c>
      <c r="M57" s="135">
        <v>596.21</v>
      </c>
      <c r="N57" s="138">
        <f>M57*1.17</f>
        <v>697.56569999999999</v>
      </c>
      <c r="O57" s="171"/>
    </row>
    <row r="58" spans="1:15" ht="30" x14ac:dyDescent="0.25">
      <c r="A58" s="142"/>
      <c r="B58" s="139"/>
      <c r="C58" s="159"/>
      <c r="D58" s="159"/>
      <c r="E58" s="81" t="s">
        <v>92</v>
      </c>
      <c r="F58" s="139"/>
      <c r="G58" s="139"/>
      <c r="H58" s="159"/>
      <c r="I58" s="139"/>
      <c r="J58" s="136"/>
      <c r="K58" s="139"/>
      <c r="L58" s="81"/>
      <c r="M58" s="136"/>
      <c r="N58" s="139"/>
      <c r="O58" s="172"/>
    </row>
    <row r="59" spans="1:15" ht="15" customHeight="1" x14ac:dyDescent="0.25">
      <c r="A59" s="143"/>
      <c r="B59" s="140"/>
      <c r="C59" s="159"/>
      <c r="D59" s="159"/>
      <c r="E59" s="85"/>
      <c r="F59" s="140"/>
      <c r="G59" s="140"/>
      <c r="H59" s="159"/>
      <c r="I59" s="140"/>
      <c r="J59" s="137"/>
      <c r="K59" s="140"/>
      <c r="L59" s="81"/>
      <c r="M59" s="137"/>
      <c r="N59" s="140"/>
      <c r="O59" s="78"/>
    </row>
    <row r="60" spans="1:15" ht="15" customHeight="1" x14ac:dyDescent="0.25">
      <c r="A60" s="153">
        <v>19</v>
      </c>
      <c r="B60" s="138" t="s">
        <v>87</v>
      </c>
      <c r="C60" s="159" t="s">
        <v>88</v>
      </c>
      <c r="D60" s="159" t="s">
        <v>31</v>
      </c>
      <c r="E60" s="81" t="s">
        <v>168</v>
      </c>
      <c r="F60" s="138" t="s">
        <v>93</v>
      </c>
      <c r="G60" s="138">
        <v>2</v>
      </c>
      <c r="H60" s="158">
        <v>1249000</v>
      </c>
      <c r="I60" s="138" t="s">
        <v>158</v>
      </c>
      <c r="J60" s="135">
        <v>935.93</v>
      </c>
      <c r="K60" s="138" t="s">
        <v>158</v>
      </c>
      <c r="L60" s="81" t="s">
        <v>86</v>
      </c>
      <c r="M60" s="135">
        <f>J60</f>
        <v>935.93</v>
      </c>
      <c r="N60" s="138">
        <f>M60*1.17</f>
        <v>1095.0381</v>
      </c>
      <c r="O60" s="171"/>
    </row>
    <row r="61" spans="1:15" ht="30" x14ac:dyDescent="0.25">
      <c r="A61" s="153"/>
      <c r="B61" s="139"/>
      <c r="C61" s="159"/>
      <c r="D61" s="159"/>
      <c r="E61" s="81" t="s">
        <v>92</v>
      </c>
      <c r="F61" s="139"/>
      <c r="G61" s="140"/>
      <c r="H61" s="159"/>
      <c r="I61" s="139"/>
      <c r="J61" s="136"/>
      <c r="K61" s="139"/>
      <c r="L61" s="81"/>
      <c r="M61" s="136"/>
      <c r="N61" s="139"/>
      <c r="O61" s="172"/>
    </row>
    <row r="62" spans="1:15" ht="15" customHeight="1" x14ac:dyDescent="0.25">
      <c r="A62" s="153"/>
      <c r="B62" s="140"/>
      <c r="C62" s="159"/>
      <c r="D62" s="159"/>
      <c r="E62" s="85"/>
      <c r="F62" s="140"/>
      <c r="G62" s="138">
        <v>2</v>
      </c>
      <c r="H62" s="159"/>
      <c r="I62" s="140"/>
      <c r="J62" s="137"/>
      <c r="K62" s="140"/>
      <c r="L62" s="81"/>
      <c r="M62" s="137"/>
      <c r="N62" s="140"/>
      <c r="O62" s="78"/>
    </row>
    <row r="63" spans="1:15" ht="15" customHeight="1" x14ac:dyDescent="0.25">
      <c r="A63" s="141">
        <v>20</v>
      </c>
      <c r="B63" s="138" t="s">
        <v>87</v>
      </c>
      <c r="C63" s="159" t="s">
        <v>88</v>
      </c>
      <c r="D63" s="159" t="s">
        <v>31</v>
      </c>
      <c r="E63" s="81" t="s">
        <v>169</v>
      </c>
      <c r="F63" s="138" t="s">
        <v>93</v>
      </c>
      <c r="G63" s="139"/>
      <c r="H63" s="158">
        <v>1249000</v>
      </c>
      <c r="I63" s="138" t="s">
        <v>158</v>
      </c>
      <c r="J63" s="138">
        <v>655.17999999999995</v>
      </c>
      <c r="K63" s="138" t="s">
        <v>158</v>
      </c>
      <c r="L63" s="81" t="s">
        <v>86</v>
      </c>
      <c r="M63" s="135">
        <f>J63</f>
        <v>655.17999999999995</v>
      </c>
      <c r="N63" s="138">
        <f>M63*1.17</f>
        <v>766.56059999999991</v>
      </c>
      <c r="O63" s="171"/>
    </row>
    <row r="64" spans="1:15" ht="30" x14ac:dyDescent="0.25">
      <c r="A64" s="142"/>
      <c r="B64" s="139"/>
      <c r="C64" s="159"/>
      <c r="D64" s="159"/>
      <c r="E64" s="81" t="s">
        <v>92</v>
      </c>
      <c r="F64" s="139"/>
      <c r="G64" s="139"/>
      <c r="H64" s="159"/>
      <c r="I64" s="139"/>
      <c r="J64" s="139"/>
      <c r="K64" s="139"/>
      <c r="L64" s="81"/>
      <c r="M64" s="136"/>
      <c r="N64" s="139"/>
      <c r="O64" s="172"/>
    </row>
    <row r="65" spans="1:15" ht="15" customHeight="1" x14ac:dyDescent="0.25">
      <c r="A65" s="143"/>
      <c r="B65" s="140"/>
      <c r="C65" s="159"/>
      <c r="D65" s="159"/>
      <c r="E65" s="85"/>
      <c r="F65" s="140"/>
      <c r="G65" s="140"/>
      <c r="H65" s="159"/>
      <c r="I65" s="140"/>
      <c r="J65" s="140"/>
      <c r="K65" s="140"/>
      <c r="L65" s="81"/>
      <c r="M65" s="137"/>
      <c r="N65" s="140"/>
      <c r="O65" s="78"/>
    </row>
    <row r="66" spans="1:15" ht="15" customHeight="1" x14ac:dyDescent="0.25">
      <c r="A66" s="141">
        <v>21</v>
      </c>
      <c r="B66" s="138" t="s">
        <v>87</v>
      </c>
      <c r="C66" s="159" t="s">
        <v>88</v>
      </c>
      <c r="D66" s="159" t="s">
        <v>31</v>
      </c>
      <c r="E66" s="81" t="s">
        <v>170</v>
      </c>
      <c r="F66" s="138" t="s">
        <v>93</v>
      </c>
      <c r="G66" s="138">
        <v>2</v>
      </c>
      <c r="H66" s="158">
        <v>1249000</v>
      </c>
      <c r="I66" s="138" t="s">
        <v>158</v>
      </c>
      <c r="J66" s="135">
        <v>1149.6300000000001</v>
      </c>
      <c r="K66" s="138" t="s">
        <v>158</v>
      </c>
      <c r="L66" s="81" t="s">
        <v>86</v>
      </c>
      <c r="M66" s="135">
        <f>J66</f>
        <v>1149.6300000000001</v>
      </c>
      <c r="N66" s="138">
        <f>M66*1.17</f>
        <v>1345.0671</v>
      </c>
      <c r="O66" s="171"/>
    </row>
    <row r="67" spans="1:15" ht="30" x14ac:dyDescent="0.25">
      <c r="A67" s="142"/>
      <c r="B67" s="139"/>
      <c r="C67" s="159"/>
      <c r="D67" s="159"/>
      <c r="E67" s="81" t="s">
        <v>92</v>
      </c>
      <c r="F67" s="139"/>
      <c r="G67" s="139"/>
      <c r="H67" s="159"/>
      <c r="I67" s="139"/>
      <c r="J67" s="136"/>
      <c r="K67" s="139"/>
      <c r="L67" s="81"/>
      <c r="M67" s="136"/>
      <c r="N67" s="139"/>
      <c r="O67" s="172"/>
    </row>
    <row r="68" spans="1:15" ht="15" customHeight="1" x14ac:dyDescent="0.25">
      <c r="A68" s="143"/>
      <c r="B68" s="140"/>
      <c r="C68" s="159"/>
      <c r="D68" s="159"/>
      <c r="E68" s="84"/>
      <c r="F68" s="140"/>
      <c r="G68" s="140"/>
      <c r="H68" s="159"/>
      <c r="I68" s="140"/>
      <c r="J68" s="137"/>
      <c r="K68" s="140"/>
      <c r="L68" s="81"/>
      <c r="M68" s="137"/>
      <c r="N68" s="140"/>
      <c r="O68" s="78"/>
    </row>
    <row r="69" spans="1:15" ht="15" customHeight="1" x14ac:dyDescent="0.25">
      <c r="A69" s="153">
        <v>22</v>
      </c>
      <c r="B69" s="138" t="s">
        <v>87</v>
      </c>
      <c r="C69" s="159" t="s">
        <v>88</v>
      </c>
      <c r="D69" s="159" t="s">
        <v>31</v>
      </c>
      <c r="E69" s="81" t="s">
        <v>171</v>
      </c>
      <c r="F69" s="138" t="s">
        <v>93</v>
      </c>
      <c r="G69" s="138">
        <v>2</v>
      </c>
      <c r="H69" s="158">
        <v>1249000</v>
      </c>
      <c r="I69" s="138" t="s">
        <v>158</v>
      </c>
      <c r="J69" s="135">
        <v>654.32000000000005</v>
      </c>
      <c r="K69" s="138" t="s">
        <v>158</v>
      </c>
      <c r="L69" s="81"/>
      <c r="M69" s="135">
        <f>J69</f>
        <v>654.32000000000005</v>
      </c>
      <c r="N69" s="138">
        <f>M69*1.17</f>
        <v>765.55439999999999</v>
      </c>
      <c r="O69" s="171"/>
    </row>
    <row r="70" spans="1:15" ht="30" x14ac:dyDescent="0.25">
      <c r="A70" s="153"/>
      <c r="B70" s="139"/>
      <c r="C70" s="159"/>
      <c r="D70" s="159"/>
      <c r="E70" s="81" t="s">
        <v>92</v>
      </c>
      <c r="F70" s="139"/>
      <c r="G70" s="139"/>
      <c r="H70" s="159"/>
      <c r="I70" s="139"/>
      <c r="J70" s="136"/>
      <c r="K70" s="139"/>
      <c r="L70" s="81" t="s">
        <v>86</v>
      </c>
      <c r="M70" s="136"/>
      <c r="N70" s="139"/>
      <c r="O70" s="172"/>
    </row>
    <row r="71" spans="1:15" ht="15" customHeight="1" x14ac:dyDescent="0.25">
      <c r="A71" s="153"/>
      <c r="B71" s="140"/>
      <c r="C71" s="159"/>
      <c r="D71" s="159"/>
      <c r="E71" s="85"/>
      <c r="F71" s="140"/>
      <c r="G71" s="140"/>
      <c r="H71" s="159"/>
      <c r="I71" s="140"/>
      <c r="J71" s="137"/>
      <c r="K71" s="140"/>
      <c r="L71" s="81"/>
      <c r="M71" s="137"/>
      <c r="N71" s="140"/>
      <c r="O71" s="78"/>
    </row>
    <row r="72" spans="1:15" ht="15" customHeight="1" x14ac:dyDescent="0.25">
      <c r="A72" s="141">
        <v>23</v>
      </c>
      <c r="B72" s="138" t="s">
        <v>87</v>
      </c>
      <c r="C72" s="159" t="s">
        <v>88</v>
      </c>
      <c r="D72" s="159" t="s">
        <v>31</v>
      </c>
      <c r="E72" s="81" t="s">
        <v>172</v>
      </c>
      <c r="F72" s="138" t="s">
        <v>93</v>
      </c>
      <c r="G72" s="138">
        <v>2</v>
      </c>
      <c r="H72" s="158">
        <v>1249000</v>
      </c>
      <c r="I72" s="138" t="s">
        <v>158</v>
      </c>
      <c r="J72" s="135">
        <v>726.02</v>
      </c>
      <c r="K72" s="138" t="s">
        <v>158</v>
      </c>
      <c r="L72" s="81" t="s">
        <v>86</v>
      </c>
      <c r="M72" s="135">
        <f>J72</f>
        <v>726.02</v>
      </c>
      <c r="N72" s="138">
        <f>M72*1.17</f>
        <v>849.44339999999988</v>
      </c>
      <c r="O72" s="85"/>
    </row>
    <row r="73" spans="1:15" ht="30" x14ac:dyDescent="0.25">
      <c r="A73" s="142"/>
      <c r="B73" s="139"/>
      <c r="C73" s="159"/>
      <c r="D73" s="159"/>
      <c r="E73" s="81" t="s">
        <v>92</v>
      </c>
      <c r="F73" s="139"/>
      <c r="G73" s="139"/>
      <c r="H73" s="159"/>
      <c r="I73" s="139"/>
      <c r="J73" s="136"/>
      <c r="K73" s="139"/>
      <c r="L73" s="81"/>
      <c r="M73" s="136"/>
      <c r="N73" s="139"/>
      <c r="O73" s="85"/>
    </row>
    <row r="74" spans="1:15" ht="15" customHeight="1" x14ac:dyDescent="0.25">
      <c r="A74" s="143"/>
      <c r="B74" s="140"/>
      <c r="C74" s="159"/>
      <c r="D74" s="159"/>
      <c r="E74" s="85"/>
      <c r="F74" s="140"/>
      <c r="G74" s="140"/>
      <c r="H74" s="159"/>
      <c r="I74" s="140"/>
      <c r="J74" s="137"/>
      <c r="K74" s="140"/>
      <c r="L74" s="81"/>
      <c r="M74" s="137"/>
      <c r="N74" s="140"/>
      <c r="O74" s="85"/>
    </row>
    <row r="75" spans="1:15" ht="15" customHeight="1" x14ac:dyDescent="0.25">
      <c r="A75" s="141">
        <v>24</v>
      </c>
      <c r="B75" s="138" t="s">
        <v>87</v>
      </c>
      <c r="C75" s="159" t="s">
        <v>88</v>
      </c>
      <c r="D75" s="159" t="s">
        <v>31</v>
      </c>
      <c r="E75" s="81" t="s">
        <v>173</v>
      </c>
      <c r="F75" s="138" t="s">
        <v>93</v>
      </c>
      <c r="G75" s="138">
        <v>2</v>
      </c>
      <c r="H75" s="158">
        <v>1249000</v>
      </c>
      <c r="I75" s="138" t="s">
        <v>158</v>
      </c>
      <c r="J75" s="138">
        <v>364.97</v>
      </c>
      <c r="K75" s="138" t="s">
        <v>158</v>
      </c>
      <c r="L75" s="81" t="s">
        <v>86</v>
      </c>
      <c r="M75" s="135">
        <f>J75</f>
        <v>364.97</v>
      </c>
      <c r="N75" s="138">
        <f>M75*1.17</f>
        <v>427.01490000000001</v>
      </c>
      <c r="O75" s="85"/>
    </row>
    <row r="76" spans="1:15" ht="30" x14ac:dyDescent="0.25">
      <c r="A76" s="142"/>
      <c r="B76" s="139"/>
      <c r="C76" s="159"/>
      <c r="D76" s="159"/>
      <c r="E76" s="81" t="s">
        <v>92</v>
      </c>
      <c r="F76" s="139"/>
      <c r="G76" s="140"/>
      <c r="H76" s="159"/>
      <c r="I76" s="139"/>
      <c r="J76" s="139"/>
      <c r="K76" s="139"/>
      <c r="L76" s="81"/>
      <c r="M76" s="136"/>
      <c r="N76" s="139"/>
      <c r="O76" s="85"/>
    </row>
    <row r="77" spans="1:15" ht="15" customHeight="1" x14ac:dyDescent="0.25">
      <c r="A77" s="143"/>
      <c r="B77" s="140"/>
      <c r="C77" s="159"/>
      <c r="D77" s="159"/>
      <c r="E77" s="85"/>
      <c r="F77" s="140"/>
      <c r="G77" s="138">
        <v>2</v>
      </c>
      <c r="H77" s="159"/>
      <c r="I77" s="140"/>
      <c r="J77" s="140"/>
      <c r="K77" s="140"/>
      <c r="L77" s="81"/>
      <c r="M77" s="137"/>
      <c r="N77" s="140"/>
      <c r="O77" s="85"/>
    </row>
    <row r="78" spans="1:15" ht="15" customHeight="1" x14ac:dyDescent="0.25">
      <c r="A78" s="153">
        <v>25</v>
      </c>
      <c r="B78" s="138" t="s">
        <v>87</v>
      </c>
      <c r="C78" s="159" t="s">
        <v>88</v>
      </c>
      <c r="D78" s="159" t="s">
        <v>31</v>
      </c>
      <c r="E78" s="81" t="s">
        <v>174</v>
      </c>
      <c r="F78" s="138" t="s">
        <v>93</v>
      </c>
      <c r="G78" s="139"/>
      <c r="H78" s="158">
        <v>1249000</v>
      </c>
      <c r="I78" s="138" t="s">
        <v>158</v>
      </c>
      <c r="J78" s="135">
        <v>1171.8499999999999</v>
      </c>
      <c r="K78" s="138" t="s">
        <v>158</v>
      </c>
      <c r="L78" s="81" t="s">
        <v>86</v>
      </c>
      <c r="M78" s="135">
        <f>J78</f>
        <v>1171.8499999999999</v>
      </c>
      <c r="N78" s="138">
        <f>M78*1.17</f>
        <v>1371.0644999999997</v>
      </c>
      <c r="O78" s="85"/>
    </row>
    <row r="79" spans="1:15" ht="30" x14ac:dyDescent="0.25">
      <c r="A79" s="153"/>
      <c r="B79" s="139"/>
      <c r="C79" s="159"/>
      <c r="D79" s="159"/>
      <c r="E79" s="81" t="s">
        <v>92</v>
      </c>
      <c r="F79" s="139"/>
      <c r="G79" s="139"/>
      <c r="H79" s="159"/>
      <c r="I79" s="139"/>
      <c r="J79" s="136"/>
      <c r="K79" s="139"/>
      <c r="L79" s="81"/>
      <c r="M79" s="136"/>
      <c r="N79" s="139"/>
      <c r="O79" s="85"/>
    </row>
    <row r="80" spans="1:15" ht="15" customHeight="1" x14ac:dyDescent="0.25">
      <c r="A80" s="153"/>
      <c r="B80" s="140"/>
      <c r="C80" s="159"/>
      <c r="D80" s="159"/>
      <c r="E80" s="85"/>
      <c r="F80" s="140"/>
      <c r="G80" s="140"/>
      <c r="H80" s="159"/>
      <c r="I80" s="140"/>
      <c r="J80" s="137"/>
      <c r="K80" s="140"/>
      <c r="L80" s="81"/>
      <c r="M80" s="137"/>
      <c r="N80" s="140"/>
      <c r="O80" s="85"/>
    </row>
    <row r="81" spans="1:15" ht="15" customHeight="1" x14ac:dyDescent="0.25">
      <c r="A81" s="141">
        <v>26</v>
      </c>
      <c r="B81" s="138" t="s">
        <v>87</v>
      </c>
      <c r="C81" s="159" t="s">
        <v>88</v>
      </c>
      <c r="D81" s="138" t="s">
        <v>31</v>
      </c>
      <c r="E81" s="81" t="s">
        <v>175</v>
      </c>
      <c r="F81" s="138" t="s">
        <v>93</v>
      </c>
      <c r="G81" s="138">
        <v>2</v>
      </c>
      <c r="H81" s="158">
        <v>1249000</v>
      </c>
      <c r="I81" s="138" t="s">
        <v>158</v>
      </c>
      <c r="J81" s="135">
        <v>636.96</v>
      </c>
      <c r="K81" s="138" t="s">
        <v>158</v>
      </c>
      <c r="L81" s="81" t="s">
        <v>86</v>
      </c>
      <c r="M81" s="135">
        <f>J81</f>
        <v>636.96</v>
      </c>
      <c r="N81" s="138">
        <f>M81*1.17</f>
        <v>745.2432</v>
      </c>
      <c r="O81" s="85"/>
    </row>
    <row r="82" spans="1:15" ht="30" x14ac:dyDescent="0.25">
      <c r="A82" s="142"/>
      <c r="B82" s="139"/>
      <c r="C82" s="159"/>
      <c r="D82" s="139"/>
      <c r="E82" s="81" t="s">
        <v>92</v>
      </c>
      <c r="F82" s="139"/>
      <c r="G82" s="139"/>
      <c r="H82" s="159"/>
      <c r="I82" s="139"/>
      <c r="J82" s="136"/>
      <c r="K82" s="139"/>
      <c r="L82" s="81"/>
      <c r="M82" s="136"/>
      <c r="N82" s="139"/>
      <c r="O82" s="85"/>
    </row>
    <row r="83" spans="1:15" ht="15" customHeight="1" x14ac:dyDescent="0.25">
      <c r="A83" s="143"/>
      <c r="B83" s="140"/>
      <c r="C83" s="159"/>
      <c r="D83" s="140"/>
      <c r="E83" s="85"/>
      <c r="F83" s="140"/>
      <c r="G83" s="140"/>
      <c r="H83" s="159"/>
      <c r="I83" s="140"/>
      <c r="J83" s="137"/>
      <c r="K83" s="140"/>
      <c r="L83" s="81"/>
      <c r="M83" s="137"/>
      <c r="N83" s="140"/>
      <c r="O83" s="85"/>
    </row>
    <row r="84" spans="1:15" ht="15" customHeight="1" x14ac:dyDescent="0.25">
      <c r="A84" s="141">
        <v>27</v>
      </c>
      <c r="B84" s="138" t="s">
        <v>87</v>
      </c>
      <c r="C84" s="159" t="s">
        <v>88</v>
      </c>
      <c r="D84" s="138" t="s">
        <v>31</v>
      </c>
      <c r="E84" s="81" t="s">
        <v>176</v>
      </c>
      <c r="F84" s="138" t="s">
        <v>93</v>
      </c>
      <c r="G84" s="138">
        <v>2</v>
      </c>
      <c r="H84" s="158">
        <v>1249000</v>
      </c>
      <c r="I84" s="138" t="s">
        <v>158</v>
      </c>
      <c r="J84" s="135">
        <v>579.15</v>
      </c>
      <c r="K84" s="138" t="s">
        <v>158</v>
      </c>
      <c r="L84" s="81" t="s">
        <v>86</v>
      </c>
      <c r="M84" s="135">
        <f>J84</f>
        <v>579.15</v>
      </c>
      <c r="N84" s="138">
        <f>M84*1.17</f>
        <v>677.60549999999989</v>
      </c>
      <c r="O84" s="85"/>
    </row>
    <row r="85" spans="1:15" ht="30" x14ac:dyDescent="0.25">
      <c r="A85" s="142"/>
      <c r="B85" s="139"/>
      <c r="C85" s="159"/>
      <c r="D85" s="139"/>
      <c r="E85" s="81" t="s">
        <v>92</v>
      </c>
      <c r="F85" s="139"/>
      <c r="G85" s="139"/>
      <c r="H85" s="159"/>
      <c r="I85" s="139"/>
      <c r="J85" s="136"/>
      <c r="K85" s="139"/>
      <c r="L85" s="81"/>
      <c r="M85" s="136"/>
      <c r="N85" s="139"/>
      <c r="O85" s="85"/>
    </row>
    <row r="86" spans="1:15" ht="15" customHeight="1" x14ac:dyDescent="0.25">
      <c r="A86" s="143"/>
      <c r="B86" s="140"/>
      <c r="C86" s="159"/>
      <c r="D86" s="140"/>
      <c r="F86" s="140"/>
      <c r="G86" s="140"/>
      <c r="H86" s="159"/>
      <c r="I86" s="140"/>
      <c r="J86" s="137"/>
      <c r="K86" s="140"/>
      <c r="L86" s="81"/>
      <c r="M86" s="137"/>
      <c r="N86" s="140"/>
      <c r="O86" s="85"/>
    </row>
    <row r="87" spans="1:15" ht="15" customHeight="1" x14ac:dyDescent="0.25">
      <c r="A87" s="153">
        <v>28</v>
      </c>
      <c r="B87" s="138" t="s">
        <v>87</v>
      </c>
      <c r="C87" s="138" t="s">
        <v>88</v>
      </c>
      <c r="D87" s="138" t="s">
        <v>33</v>
      </c>
      <c r="E87" s="85" t="s">
        <v>177</v>
      </c>
      <c r="F87" s="138" t="s">
        <v>178</v>
      </c>
      <c r="G87" s="138">
        <v>15</v>
      </c>
      <c r="H87" s="154">
        <v>250</v>
      </c>
      <c r="I87" s="138" t="s">
        <v>115</v>
      </c>
      <c r="J87" s="135">
        <v>120</v>
      </c>
      <c r="K87" s="138" t="str">
        <f>I87</f>
        <v>IMTEC d.o.o</v>
      </c>
      <c r="L87" s="81"/>
      <c r="M87" s="135">
        <f>J87</f>
        <v>120</v>
      </c>
      <c r="N87" s="138">
        <f>M87*1.17</f>
        <v>140.39999999999998</v>
      </c>
      <c r="O87" s="134">
        <v>2023</v>
      </c>
    </row>
    <row r="88" spans="1:15" ht="15" customHeight="1" x14ac:dyDescent="0.25">
      <c r="A88" s="153"/>
      <c r="B88" s="139"/>
      <c r="C88" s="139"/>
      <c r="D88" s="139"/>
      <c r="E88" s="81" t="s">
        <v>104</v>
      </c>
      <c r="F88" s="139"/>
      <c r="G88" s="139"/>
      <c r="H88" s="155"/>
      <c r="I88" s="139"/>
      <c r="J88" s="136"/>
      <c r="K88" s="139"/>
      <c r="L88" s="81"/>
      <c r="M88" s="136"/>
      <c r="N88" s="139"/>
      <c r="O88" s="134"/>
    </row>
    <row r="89" spans="1:15" ht="15" customHeight="1" x14ac:dyDescent="0.25">
      <c r="A89" s="153"/>
      <c r="B89" s="140"/>
      <c r="C89" s="140"/>
      <c r="D89" s="140"/>
      <c r="E89" s="84"/>
      <c r="F89" s="140"/>
      <c r="G89" s="140"/>
      <c r="H89" s="156"/>
      <c r="I89" s="140"/>
      <c r="J89" s="137"/>
      <c r="K89" s="140"/>
      <c r="L89" s="81"/>
      <c r="M89" s="137"/>
      <c r="N89" s="140"/>
      <c r="O89" s="134"/>
    </row>
    <row r="90" spans="1:15" ht="15" customHeight="1" x14ac:dyDescent="0.25">
      <c r="A90" s="141">
        <v>29</v>
      </c>
      <c r="B90" s="138" t="s">
        <v>87</v>
      </c>
      <c r="C90" s="138" t="s">
        <v>88</v>
      </c>
      <c r="D90" s="138" t="s">
        <v>31</v>
      </c>
      <c r="E90" s="81" t="s">
        <v>179</v>
      </c>
      <c r="F90" s="138" t="s">
        <v>102</v>
      </c>
      <c r="G90" s="138">
        <v>10</v>
      </c>
      <c r="H90" s="154">
        <v>1000</v>
      </c>
      <c r="I90" s="138" t="s">
        <v>100</v>
      </c>
      <c r="J90" s="135">
        <v>32.049999999999997</v>
      </c>
      <c r="K90" s="138" t="s">
        <v>100</v>
      </c>
      <c r="L90" s="81"/>
      <c r="M90" s="135">
        <f>J90</f>
        <v>32.049999999999997</v>
      </c>
      <c r="N90" s="138">
        <f>M90*1.17</f>
        <v>37.498499999999993</v>
      </c>
      <c r="O90" s="134">
        <v>2023</v>
      </c>
    </row>
    <row r="91" spans="1:15" ht="15" customHeight="1" x14ac:dyDescent="0.25">
      <c r="A91" s="142"/>
      <c r="B91" s="139"/>
      <c r="C91" s="139"/>
      <c r="D91" s="139"/>
      <c r="E91" s="81" t="s">
        <v>101</v>
      </c>
      <c r="F91" s="139"/>
      <c r="G91" s="139"/>
      <c r="H91" s="155"/>
      <c r="I91" s="139"/>
      <c r="J91" s="136"/>
      <c r="K91" s="139"/>
      <c r="L91" s="81" t="s">
        <v>86</v>
      </c>
      <c r="M91" s="136"/>
      <c r="N91" s="139"/>
      <c r="O91" s="134"/>
    </row>
    <row r="92" spans="1:15" ht="15" customHeight="1" x14ac:dyDescent="0.25">
      <c r="A92" s="143"/>
      <c r="B92" s="140"/>
      <c r="C92" s="140"/>
      <c r="D92" s="140"/>
      <c r="E92" s="84"/>
      <c r="F92" s="140"/>
      <c r="G92" s="140"/>
      <c r="H92" s="156"/>
      <c r="I92" s="140"/>
      <c r="J92" s="137"/>
      <c r="K92" s="140"/>
      <c r="L92" s="81"/>
      <c r="M92" s="137"/>
      <c r="N92" s="140"/>
      <c r="O92" s="134"/>
    </row>
    <row r="93" spans="1:15" ht="15" customHeight="1" x14ac:dyDescent="0.25">
      <c r="A93" s="141">
        <v>30</v>
      </c>
      <c r="B93" s="138" t="s">
        <v>87</v>
      </c>
      <c r="C93" s="138" t="s">
        <v>88</v>
      </c>
      <c r="D93" s="138" t="s">
        <v>31</v>
      </c>
      <c r="E93" s="81" t="s">
        <v>180</v>
      </c>
      <c r="F93" s="159" t="s">
        <v>90</v>
      </c>
      <c r="G93" s="159">
        <v>3</v>
      </c>
      <c r="H93" s="158">
        <v>500</v>
      </c>
      <c r="I93" s="159" t="s">
        <v>91</v>
      </c>
      <c r="J93" s="162">
        <v>23.5</v>
      </c>
      <c r="K93" s="159" t="s">
        <v>91</v>
      </c>
      <c r="L93" s="81"/>
      <c r="M93" s="162">
        <v>23.5</v>
      </c>
      <c r="N93" s="165">
        <v>27.49</v>
      </c>
      <c r="O93" s="134">
        <v>2023</v>
      </c>
    </row>
    <row r="94" spans="1:15" ht="30" x14ac:dyDescent="0.25">
      <c r="A94" s="142"/>
      <c r="B94" s="139"/>
      <c r="C94" s="139"/>
      <c r="D94" s="139"/>
      <c r="E94" s="81" t="s">
        <v>89</v>
      </c>
      <c r="F94" s="159"/>
      <c r="G94" s="159"/>
      <c r="H94" s="159"/>
      <c r="I94" s="159"/>
      <c r="J94" s="162"/>
      <c r="K94" s="159"/>
      <c r="L94" s="81" t="s">
        <v>86</v>
      </c>
      <c r="M94" s="162"/>
      <c r="N94" s="166"/>
      <c r="O94" s="134"/>
    </row>
    <row r="95" spans="1:15" ht="15" customHeight="1" x14ac:dyDescent="0.25">
      <c r="A95" s="143"/>
      <c r="B95" s="140"/>
      <c r="C95" s="140"/>
      <c r="D95" s="140"/>
      <c r="E95" s="81"/>
      <c r="F95" s="159"/>
      <c r="G95" s="159"/>
      <c r="H95" s="159"/>
      <c r="I95" s="159"/>
      <c r="J95" s="162"/>
      <c r="K95" s="159"/>
      <c r="L95" s="81"/>
      <c r="M95" s="162"/>
      <c r="N95" s="167"/>
      <c r="O95" s="134"/>
    </row>
    <row r="96" spans="1:15" ht="15" customHeight="1" x14ac:dyDescent="0.25">
      <c r="A96" s="153">
        <v>31</v>
      </c>
      <c r="B96" s="138" t="s">
        <v>87</v>
      </c>
      <c r="C96" s="138" t="s">
        <v>88</v>
      </c>
      <c r="D96" s="138" t="s">
        <v>31</v>
      </c>
      <c r="E96" s="81" t="s">
        <v>103</v>
      </c>
      <c r="F96" s="138" t="s">
        <v>97</v>
      </c>
      <c r="G96" s="138">
        <v>9</v>
      </c>
      <c r="H96" s="154">
        <v>150</v>
      </c>
      <c r="I96" s="138" t="s">
        <v>91</v>
      </c>
      <c r="J96" s="135">
        <v>1291.02</v>
      </c>
      <c r="K96" s="138" t="s">
        <v>91</v>
      </c>
      <c r="L96" s="81"/>
      <c r="M96" s="135">
        <v>7.99</v>
      </c>
      <c r="N96" s="138">
        <f>M96*1.17</f>
        <v>9.3483000000000001</v>
      </c>
      <c r="O96" s="134">
        <v>2023</v>
      </c>
    </row>
    <row r="97" spans="1:15" ht="15" customHeight="1" x14ac:dyDescent="0.25">
      <c r="A97" s="153"/>
      <c r="B97" s="139"/>
      <c r="C97" s="139"/>
      <c r="D97" s="139"/>
      <c r="E97" s="81" t="s">
        <v>96</v>
      </c>
      <c r="F97" s="139"/>
      <c r="G97" s="139"/>
      <c r="H97" s="155"/>
      <c r="I97" s="139"/>
      <c r="J97" s="136"/>
      <c r="K97" s="139"/>
      <c r="L97" s="81" t="s">
        <v>86</v>
      </c>
      <c r="M97" s="136"/>
      <c r="N97" s="139"/>
      <c r="O97" s="134"/>
    </row>
    <row r="98" spans="1:15" ht="15" customHeight="1" x14ac:dyDescent="0.25">
      <c r="A98" s="153"/>
      <c r="B98" s="140"/>
      <c r="C98" s="140"/>
      <c r="D98" s="140"/>
      <c r="E98" s="84"/>
      <c r="F98" s="140"/>
      <c r="G98" s="140"/>
      <c r="H98" s="156"/>
      <c r="I98" s="140"/>
      <c r="J98" s="137"/>
      <c r="K98" s="140"/>
      <c r="L98" s="81"/>
      <c r="M98" s="137"/>
      <c r="N98" s="140"/>
      <c r="O98" s="134"/>
    </row>
    <row r="99" spans="1:15" ht="15" customHeight="1" x14ac:dyDescent="0.25">
      <c r="A99" s="141">
        <v>32</v>
      </c>
      <c r="B99" s="138" t="s">
        <v>87</v>
      </c>
      <c r="C99" s="138" t="s">
        <v>181</v>
      </c>
      <c r="D99" s="138" t="s">
        <v>33</v>
      </c>
      <c r="E99" s="81" t="s">
        <v>182</v>
      </c>
      <c r="F99" s="138" t="s">
        <v>99</v>
      </c>
      <c r="G99" s="138">
        <v>11</v>
      </c>
      <c r="H99" s="154">
        <v>482800</v>
      </c>
      <c r="I99" s="138" t="s">
        <v>91</v>
      </c>
      <c r="J99" s="135">
        <v>418.72</v>
      </c>
      <c r="K99" s="138" t="str">
        <f>I99</f>
        <v>DD BH Telecom</v>
      </c>
      <c r="L99" s="81"/>
      <c r="M99" s="135">
        <f>J99</f>
        <v>418.72</v>
      </c>
      <c r="N99" s="138">
        <f>M99*1.17</f>
        <v>489.9024</v>
      </c>
      <c r="O99" s="85"/>
    </row>
    <row r="100" spans="1:15" ht="30" x14ac:dyDescent="0.25">
      <c r="A100" s="142"/>
      <c r="B100" s="139"/>
      <c r="C100" s="139"/>
      <c r="D100" s="139"/>
      <c r="E100" s="81" t="s">
        <v>92</v>
      </c>
      <c r="F100" s="139"/>
      <c r="G100" s="139"/>
      <c r="H100" s="155"/>
      <c r="I100" s="139"/>
      <c r="J100" s="136"/>
      <c r="K100" s="139"/>
      <c r="L100" s="81" t="s">
        <v>86</v>
      </c>
      <c r="M100" s="136"/>
      <c r="N100" s="139"/>
      <c r="O100" s="85"/>
    </row>
    <row r="101" spans="1:15" ht="15" customHeight="1" x14ac:dyDescent="0.25">
      <c r="A101" s="143"/>
      <c r="B101" s="140"/>
      <c r="C101" s="140"/>
      <c r="D101" s="140"/>
      <c r="E101" s="84"/>
      <c r="F101" s="140"/>
      <c r="G101" s="140"/>
      <c r="H101" s="156"/>
      <c r="I101" s="140"/>
      <c r="J101" s="137"/>
      <c r="K101" s="140"/>
      <c r="L101" s="81"/>
      <c r="M101" s="137"/>
      <c r="N101" s="140"/>
      <c r="O101" s="85"/>
    </row>
    <row r="102" spans="1:15" ht="15" customHeight="1" x14ac:dyDescent="0.25">
      <c r="A102" s="141">
        <v>33</v>
      </c>
      <c r="B102" s="138" t="s">
        <v>87</v>
      </c>
      <c r="C102" s="138" t="s">
        <v>181</v>
      </c>
      <c r="D102" s="138" t="s">
        <v>33</v>
      </c>
      <c r="E102" s="81" t="s">
        <v>183</v>
      </c>
      <c r="F102" s="138" t="s">
        <v>99</v>
      </c>
      <c r="G102" s="138">
        <v>11</v>
      </c>
      <c r="H102" s="154">
        <v>482800</v>
      </c>
      <c r="I102" s="138" t="s">
        <v>91</v>
      </c>
      <c r="J102" s="135">
        <v>81.16</v>
      </c>
      <c r="K102" s="138" t="str">
        <f>I102</f>
        <v>DD BH Telecom</v>
      </c>
      <c r="L102" s="81"/>
      <c r="M102" s="135">
        <f>J102</f>
        <v>81.16</v>
      </c>
      <c r="N102" s="138">
        <f>M102*1.17</f>
        <v>94.957199999999986</v>
      </c>
      <c r="O102" s="85"/>
    </row>
    <row r="103" spans="1:15" ht="30" x14ac:dyDescent="0.25">
      <c r="A103" s="142"/>
      <c r="B103" s="139"/>
      <c r="C103" s="139"/>
      <c r="D103" s="139"/>
      <c r="E103" s="81" t="s">
        <v>92</v>
      </c>
      <c r="F103" s="139"/>
      <c r="G103" s="139"/>
      <c r="H103" s="155"/>
      <c r="I103" s="139"/>
      <c r="J103" s="136"/>
      <c r="K103" s="139"/>
      <c r="L103" s="81" t="s">
        <v>86</v>
      </c>
      <c r="M103" s="136"/>
      <c r="N103" s="139"/>
      <c r="O103" s="85"/>
    </row>
    <row r="104" spans="1:15" ht="15" customHeight="1" x14ac:dyDescent="0.25">
      <c r="A104" s="143"/>
      <c r="B104" s="140"/>
      <c r="C104" s="140"/>
      <c r="D104" s="140"/>
      <c r="E104" s="84"/>
      <c r="F104" s="140"/>
      <c r="G104" s="140"/>
      <c r="H104" s="156"/>
      <c r="I104" s="140"/>
      <c r="J104" s="137"/>
      <c r="K104" s="140"/>
      <c r="L104" s="81"/>
      <c r="M104" s="137"/>
      <c r="N104" s="140"/>
      <c r="O104" s="85"/>
    </row>
    <row r="105" spans="1:15" ht="15" customHeight="1" x14ac:dyDescent="0.25">
      <c r="A105" s="153">
        <v>34</v>
      </c>
      <c r="B105" s="138" t="s">
        <v>87</v>
      </c>
      <c r="C105" s="138" t="s">
        <v>181</v>
      </c>
      <c r="D105" s="138" t="s">
        <v>33</v>
      </c>
      <c r="E105" s="81" t="s">
        <v>184</v>
      </c>
      <c r="F105" s="138" t="s">
        <v>99</v>
      </c>
      <c r="G105" s="138">
        <v>11</v>
      </c>
      <c r="H105" s="154">
        <v>482800</v>
      </c>
      <c r="I105" s="138" t="s">
        <v>91</v>
      </c>
      <c r="J105" s="135">
        <v>82.27</v>
      </c>
      <c r="K105" s="138" t="str">
        <f>I105</f>
        <v>DD BH Telecom</v>
      </c>
      <c r="L105" s="81"/>
      <c r="M105" s="135">
        <f>J105</f>
        <v>82.27</v>
      </c>
      <c r="N105" s="138">
        <f>M105*1.17</f>
        <v>96.255899999999983</v>
      </c>
      <c r="O105" s="85"/>
    </row>
    <row r="106" spans="1:15" ht="30" x14ac:dyDescent="0.25">
      <c r="A106" s="153"/>
      <c r="B106" s="139"/>
      <c r="C106" s="139"/>
      <c r="D106" s="139"/>
      <c r="E106" s="81" t="s">
        <v>92</v>
      </c>
      <c r="F106" s="139"/>
      <c r="G106" s="139"/>
      <c r="H106" s="155"/>
      <c r="I106" s="139"/>
      <c r="J106" s="136"/>
      <c r="K106" s="139"/>
      <c r="L106" s="81" t="s">
        <v>86</v>
      </c>
      <c r="M106" s="136"/>
      <c r="N106" s="139"/>
      <c r="O106" s="85"/>
    </row>
    <row r="107" spans="1:15" ht="15" customHeight="1" x14ac:dyDescent="0.25">
      <c r="A107" s="153"/>
      <c r="B107" s="140"/>
      <c r="C107" s="140"/>
      <c r="D107" s="140"/>
      <c r="E107" s="84"/>
      <c r="F107" s="140"/>
      <c r="G107" s="140"/>
      <c r="H107" s="156"/>
      <c r="I107" s="140"/>
      <c r="J107" s="137"/>
      <c r="K107" s="140"/>
      <c r="L107" s="81"/>
      <c r="M107" s="137"/>
      <c r="N107" s="140"/>
      <c r="O107" s="85"/>
    </row>
    <row r="108" spans="1:15" ht="15" customHeight="1" x14ac:dyDescent="0.25">
      <c r="A108" s="141">
        <v>35</v>
      </c>
      <c r="B108" s="138" t="s">
        <v>87</v>
      </c>
      <c r="C108" s="138" t="s">
        <v>181</v>
      </c>
      <c r="D108" s="138" t="s">
        <v>33</v>
      </c>
      <c r="E108" s="81" t="s">
        <v>185</v>
      </c>
      <c r="F108" s="138" t="s">
        <v>99</v>
      </c>
      <c r="G108" s="138">
        <v>11</v>
      </c>
      <c r="H108" s="154">
        <v>482800</v>
      </c>
      <c r="I108" s="138" t="s">
        <v>91</v>
      </c>
      <c r="J108" s="135">
        <v>390.39</v>
      </c>
      <c r="K108" s="138" t="str">
        <f>I108</f>
        <v>DD BH Telecom</v>
      </c>
      <c r="L108" s="81"/>
      <c r="M108" s="135">
        <f>J108</f>
        <v>390.39</v>
      </c>
      <c r="N108" s="138">
        <f>M108*1.17</f>
        <v>456.75629999999995</v>
      </c>
      <c r="O108" s="85"/>
    </row>
    <row r="109" spans="1:15" ht="30" x14ac:dyDescent="0.25">
      <c r="A109" s="142"/>
      <c r="B109" s="139"/>
      <c r="C109" s="139"/>
      <c r="D109" s="139"/>
      <c r="E109" s="81" t="s">
        <v>92</v>
      </c>
      <c r="F109" s="139"/>
      <c r="G109" s="139"/>
      <c r="H109" s="155"/>
      <c r="I109" s="139"/>
      <c r="J109" s="136"/>
      <c r="K109" s="139"/>
      <c r="L109" s="81" t="s">
        <v>86</v>
      </c>
      <c r="M109" s="136"/>
      <c r="N109" s="139"/>
      <c r="O109" s="85"/>
    </row>
    <row r="110" spans="1:15" ht="15" customHeight="1" x14ac:dyDescent="0.25">
      <c r="A110" s="143"/>
      <c r="B110" s="140"/>
      <c r="C110" s="140"/>
      <c r="D110" s="140"/>
      <c r="E110" s="84"/>
      <c r="F110" s="140"/>
      <c r="G110" s="140"/>
      <c r="H110" s="156"/>
      <c r="I110" s="140"/>
      <c r="J110" s="137"/>
      <c r="K110" s="140"/>
      <c r="L110" s="81"/>
      <c r="M110" s="137"/>
      <c r="N110" s="140"/>
      <c r="O110" s="85"/>
    </row>
    <row r="111" spans="1:15" ht="15" customHeight="1" x14ac:dyDescent="0.25">
      <c r="A111" s="141">
        <v>36</v>
      </c>
      <c r="B111" s="138" t="s">
        <v>87</v>
      </c>
      <c r="C111" s="138" t="s">
        <v>181</v>
      </c>
      <c r="D111" s="138" t="s">
        <v>33</v>
      </c>
      <c r="E111" s="81" t="s">
        <v>186</v>
      </c>
      <c r="F111" s="138" t="s">
        <v>99</v>
      </c>
      <c r="G111" s="138">
        <v>11</v>
      </c>
      <c r="H111" s="154">
        <v>482800</v>
      </c>
      <c r="I111" s="138" t="s">
        <v>91</v>
      </c>
      <c r="J111" s="135">
        <v>82.27</v>
      </c>
      <c r="K111" s="138" t="str">
        <f>I111</f>
        <v>DD BH Telecom</v>
      </c>
      <c r="L111" s="81"/>
      <c r="M111" s="135">
        <f>J111</f>
        <v>82.27</v>
      </c>
      <c r="N111" s="138">
        <f>M111*1.17</f>
        <v>96.255899999999983</v>
      </c>
      <c r="O111" s="85"/>
    </row>
    <row r="112" spans="1:15" ht="30" x14ac:dyDescent="0.25">
      <c r="A112" s="142"/>
      <c r="B112" s="139"/>
      <c r="C112" s="139"/>
      <c r="D112" s="139"/>
      <c r="E112" s="81" t="s">
        <v>92</v>
      </c>
      <c r="F112" s="139"/>
      <c r="G112" s="139"/>
      <c r="H112" s="155"/>
      <c r="I112" s="139"/>
      <c r="J112" s="136"/>
      <c r="K112" s="139"/>
      <c r="L112" s="81" t="s">
        <v>86</v>
      </c>
      <c r="M112" s="136"/>
      <c r="N112" s="139"/>
      <c r="O112" s="85"/>
    </row>
    <row r="113" spans="1:15" ht="15" customHeight="1" x14ac:dyDescent="0.25">
      <c r="A113" s="143"/>
      <c r="B113" s="140"/>
      <c r="C113" s="140"/>
      <c r="D113" s="140"/>
      <c r="E113" s="84"/>
      <c r="F113" s="140"/>
      <c r="G113" s="140"/>
      <c r="H113" s="156"/>
      <c r="I113" s="140"/>
      <c r="J113" s="137"/>
      <c r="K113" s="140"/>
      <c r="L113" s="81"/>
      <c r="M113" s="137"/>
      <c r="N113" s="140"/>
      <c r="O113" s="85"/>
    </row>
    <row r="114" spans="1:15" ht="15" customHeight="1" x14ac:dyDescent="0.25">
      <c r="A114" s="153">
        <v>37</v>
      </c>
      <c r="B114" s="138" t="s">
        <v>87</v>
      </c>
      <c r="C114" s="138" t="s">
        <v>181</v>
      </c>
      <c r="D114" s="138" t="s">
        <v>33</v>
      </c>
      <c r="E114" s="81" t="s">
        <v>187</v>
      </c>
      <c r="F114" s="138" t="s">
        <v>99</v>
      </c>
      <c r="G114" s="138">
        <v>11</v>
      </c>
      <c r="H114" s="154">
        <v>482800</v>
      </c>
      <c r="I114" s="138" t="s">
        <v>91</v>
      </c>
      <c r="J114" s="135">
        <v>83.76</v>
      </c>
      <c r="K114" s="138" t="str">
        <f>I114</f>
        <v>DD BH Telecom</v>
      </c>
      <c r="L114" s="81"/>
      <c r="M114" s="135">
        <f>J114</f>
        <v>83.76</v>
      </c>
      <c r="N114" s="138">
        <f>M114*1.17</f>
        <v>97.999200000000002</v>
      </c>
      <c r="O114" s="85"/>
    </row>
    <row r="115" spans="1:15" ht="30" x14ac:dyDescent="0.25">
      <c r="A115" s="153"/>
      <c r="B115" s="139"/>
      <c r="C115" s="139"/>
      <c r="D115" s="139"/>
      <c r="E115" s="81" t="s">
        <v>92</v>
      </c>
      <c r="F115" s="139"/>
      <c r="G115" s="139"/>
      <c r="H115" s="155"/>
      <c r="I115" s="139"/>
      <c r="J115" s="136"/>
      <c r="K115" s="139"/>
      <c r="L115" s="81" t="s">
        <v>86</v>
      </c>
      <c r="M115" s="136"/>
      <c r="N115" s="139"/>
      <c r="O115" s="85"/>
    </row>
    <row r="116" spans="1:15" ht="15" customHeight="1" x14ac:dyDescent="0.25">
      <c r="A116" s="153"/>
      <c r="B116" s="140"/>
      <c r="C116" s="140"/>
      <c r="D116" s="140"/>
      <c r="E116" s="84"/>
      <c r="F116" s="140"/>
      <c r="G116" s="140"/>
      <c r="H116" s="156"/>
      <c r="I116" s="140"/>
      <c r="J116" s="137"/>
      <c r="K116" s="140"/>
      <c r="L116" s="81"/>
      <c r="M116" s="137"/>
      <c r="N116" s="140"/>
      <c r="O116" s="85"/>
    </row>
    <row r="117" spans="1:15" ht="15" customHeight="1" x14ac:dyDescent="0.25">
      <c r="A117" s="141">
        <v>38</v>
      </c>
      <c r="B117" s="138" t="s">
        <v>87</v>
      </c>
      <c r="C117" s="138" t="s">
        <v>181</v>
      </c>
      <c r="D117" s="138" t="s">
        <v>33</v>
      </c>
      <c r="E117" s="81" t="s">
        <v>188</v>
      </c>
      <c r="F117" s="138" t="s">
        <v>99</v>
      </c>
      <c r="G117" s="138">
        <v>11</v>
      </c>
      <c r="H117" s="154">
        <v>482800</v>
      </c>
      <c r="I117" s="138" t="s">
        <v>91</v>
      </c>
      <c r="J117" s="135">
        <v>81.459999999999994</v>
      </c>
      <c r="K117" s="138" t="str">
        <f>I117</f>
        <v>DD BH Telecom</v>
      </c>
      <c r="L117" s="81"/>
      <c r="M117" s="135">
        <f>J117</f>
        <v>81.459999999999994</v>
      </c>
      <c r="N117" s="138">
        <f>M117*1.17</f>
        <v>95.308199999999985</v>
      </c>
      <c r="O117" s="85"/>
    </row>
    <row r="118" spans="1:15" ht="30" x14ac:dyDescent="0.25">
      <c r="A118" s="142"/>
      <c r="B118" s="139"/>
      <c r="C118" s="139"/>
      <c r="D118" s="139"/>
      <c r="E118" s="81" t="s">
        <v>92</v>
      </c>
      <c r="F118" s="139"/>
      <c r="G118" s="139"/>
      <c r="H118" s="155"/>
      <c r="I118" s="139"/>
      <c r="J118" s="136"/>
      <c r="K118" s="139"/>
      <c r="L118" s="81" t="s">
        <v>86</v>
      </c>
      <c r="M118" s="136"/>
      <c r="N118" s="139"/>
      <c r="O118" s="85"/>
    </row>
    <row r="119" spans="1:15" ht="15" customHeight="1" x14ac:dyDescent="0.25">
      <c r="A119" s="143"/>
      <c r="B119" s="140"/>
      <c r="C119" s="140"/>
      <c r="D119" s="140"/>
      <c r="E119" s="84"/>
      <c r="F119" s="140"/>
      <c r="G119" s="140"/>
      <c r="H119" s="156"/>
      <c r="I119" s="140"/>
      <c r="J119" s="137"/>
      <c r="K119" s="140"/>
      <c r="L119" s="81"/>
      <c r="M119" s="137"/>
      <c r="N119" s="140"/>
      <c r="O119" s="85"/>
    </row>
    <row r="120" spans="1:15" ht="15" customHeight="1" x14ac:dyDescent="0.25">
      <c r="A120" s="141">
        <v>39</v>
      </c>
      <c r="B120" s="138" t="s">
        <v>87</v>
      </c>
      <c r="C120" s="138" t="s">
        <v>181</v>
      </c>
      <c r="D120" s="138" t="s">
        <v>33</v>
      </c>
      <c r="E120" s="81" t="s">
        <v>189</v>
      </c>
      <c r="F120" s="138" t="s">
        <v>99</v>
      </c>
      <c r="G120" s="138">
        <v>11</v>
      </c>
      <c r="H120" s="154">
        <v>482800</v>
      </c>
      <c r="I120" s="138" t="s">
        <v>91</v>
      </c>
      <c r="J120" s="135">
        <v>419.57</v>
      </c>
      <c r="K120" s="138" t="str">
        <f>I120</f>
        <v>DD BH Telecom</v>
      </c>
      <c r="L120" s="81"/>
      <c r="M120" s="135">
        <f>J120</f>
        <v>419.57</v>
      </c>
      <c r="N120" s="138">
        <f>M120*1.17</f>
        <v>490.89689999999996</v>
      </c>
      <c r="O120" s="85"/>
    </row>
    <row r="121" spans="1:15" ht="30" x14ac:dyDescent="0.25">
      <c r="A121" s="142"/>
      <c r="B121" s="139"/>
      <c r="C121" s="139"/>
      <c r="D121" s="139"/>
      <c r="E121" s="81" t="s">
        <v>92</v>
      </c>
      <c r="F121" s="139"/>
      <c r="G121" s="139"/>
      <c r="H121" s="155"/>
      <c r="I121" s="139"/>
      <c r="J121" s="136"/>
      <c r="K121" s="139"/>
      <c r="L121" s="81" t="s">
        <v>86</v>
      </c>
      <c r="M121" s="136"/>
      <c r="N121" s="139"/>
      <c r="O121" s="85"/>
    </row>
    <row r="122" spans="1:15" ht="15" customHeight="1" x14ac:dyDescent="0.25">
      <c r="A122" s="143"/>
      <c r="B122" s="140"/>
      <c r="C122" s="140"/>
      <c r="D122" s="140"/>
      <c r="E122" s="84"/>
      <c r="F122" s="140"/>
      <c r="G122" s="140"/>
      <c r="H122" s="156"/>
      <c r="I122" s="140"/>
      <c r="J122" s="137"/>
      <c r="K122" s="140"/>
      <c r="L122" s="81"/>
      <c r="M122" s="137"/>
      <c r="N122" s="140"/>
      <c r="O122" s="85"/>
    </row>
    <row r="123" spans="1:15" ht="15" customHeight="1" x14ac:dyDescent="0.25">
      <c r="A123" s="153">
        <v>40</v>
      </c>
      <c r="B123" s="138" t="s">
        <v>87</v>
      </c>
      <c r="C123" s="138" t="s">
        <v>181</v>
      </c>
      <c r="D123" s="138" t="s">
        <v>33</v>
      </c>
      <c r="E123" s="81" t="s">
        <v>190</v>
      </c>
      <c r="F123" s="138" t="s">
        <v>99</v>
      </c>
      <c r="G123" s="138">
        <v>11</v>
      </c>
      <c r="H123" s="154">
        <v>482800</v>
      </c>
      <c r="I123" s="138" t="s">
        <v>91</v>
      </c>
      <c r="J123" s="135">
        <v>81.239999999999995</v>
      </c>
      <c r="K123" s="138" t="str">
        <f>I123</f>
        <v>DD BH Telecom</v>
      </c>
      <c r="L123" s="81"/>
      <c r="M123" s="135">
        <f>J123</f>
        <v>81.239999999999995</v>
      </c>
      <c r="N123" s="138">
        <f>M123*1.17</f>
        <v>95.050799999999995</v>
      </c>
      <c r="O123" s="85"/>
    </row>
    <row r="124" spans="1:15" ht="30" x14ac:dyDescent="0.25">
      <c r="A124" s="153"/>
      <c r="B124" s="139"/>
      <c r="C124" s="139"/>
      <c r="D124" s="139"/>
      <c r="E124" s="81" t="s">
        <v>92</v>
      </c>
      <c r="F124" s="139"/>
      <c r="G124" s="139"/>
      <c r="H124" s="155"/>
      <c r="I124" s="139"/>
      <c r="J124" s="136"/>
      <c r="K124" s="139"/>
      <c r="L124" s="81" t="s">
        <v>86</v>
      </c>
      <c r="M124" s="136"/>
      <c r="N124" s="139"/>
      <c r="O124" s="85"/>
    </row>
    <row r="125" spans="1:15" ht="15" customHeight="1" x14ac:dyDescent="0.25">
      <c r="A125" s="153"/>
      <c r="B125" s="140"/>
      <c r="C125" s="140"/>
      <c r="D125" s="140"/>
      <c r="E125" s="84"/>
      <c r="F125" s="140"/>
      <c r="G125" s="140"/>
      <c r="H125" s="156"/>
      <c r="I125" s="140"/>
      <c r="J125" s="137"/>
      <c r="K125" s="140"/>
      <c r="L125" s="81"/>
      <c r="M125" s="137"/>
      <c r="N125" s="140"/>
      <c r="O125" s="85"/>
    </row>
    <row r="126" spans="1:15" ht="15" customHeight="1" x14ac:dyDescent="0.25">
      <c r="A126" s="141">
        <v>41</v>
      </c>
      <c r="B126" s="138" t="s">
        <v>87</v>
      </c>
      <c r="C126" s="138" t="s">
        <v>181</v>
      </c>
      <c r="D126" s="138" t="s">
        <v>33</v>
      </c>
      <c r="E126" s="81" t="s">
        <v>191</v>
      </c>
      <c r="F126" s="138" t="s">
        <v>99</v>
      </c>
      <c r="G126" s="138">
        <v>11</v>
      </c>
      <c r="H126" s="154">
        <v>482800</v>
      </c>
      <c r="I126" s="138" t="s">
        <v>91</v>
      </c>
      <c r="J126" s="135">
        <v>394.83</v>
      </c>
      <c r="K126" s="138" t="str">
        <f>I126</f>
        <v>DD BH Telecom</v>
      </c>
      <c r="L126" s="81"/>
      <c r="M126" s="135">
        <f>J126</f>
        <v>394.83</v>
      </c>
      <c r="N126" s="138">
        <f>M126*1.17</f>
        <v>461.95109999999994</v>
      </c>
      <c r="O126" s="85"/>
    </row>
    <row r="127" spans="1:15" ht="30" x14ac:dyDescent="0.25">
      <c r="A127" s="142"/>
      <c r="B127" s="139"/>
      <c r="C127" s="139"/>
      <c r="D127" s="139"/>
      <c r="E127" s="81" t="s">
        <v>92</v>
      </c>
      <c r="F127" s="139"/>
      <c r="G127" s="139"/>
      <c r="H127" s="155"/>
      <c r="I127" s="139"/>
      <c r="J127" s="136"/>
      <c r="K127" s="139"/>
      <c r="L127" s="81" t="s">
        <v>86</v>
      </c>
      <c r="M127" s="136"/>
      <c r="N127" s="139"/>
      <c r="O127" s="85"/>
    </row>
    <row r="128" spans="1:15" ht="15" customHeight="1" x14ac:dyDescent="0.25">
      <c r="A128" s="143"/>
      <c r="B128" s="140"/>
      <c r="C128" s="140"/>
      <c r="D128" s="140"/>
      <c r="E128" s="84"/>
      <c r="F128" s="140"/>
      <c r="G128" s="140"/>
      <c r="H128" s="156"/>
      <c r="I128" s="140"/>
      <c r="J128" s="137"/>
      <c r="K128" s="140"/>
      <c r="L128" s="81"/>
      <c r="M128" s="137"/>
      <c r="N128" s="140"/>
      <c r="O128" s="85"/>
    </row>
    <row r="129" spans="1:15" ht="15" customHeight="1" x14ac:dyDescent="0.25">
      <c r="A129" s="141">
        <v>42</v>
      </c>
      <c r="B129" s="138" t="s">
        <v>87</v>
      </c>
      <c r="C129" s="138" t="s">
        <v>181</v>
      </c>
      <c r="D129" s="138" t="s">
        <v>33</v>
      </c>
      <c r="E129" s="81" t="s">
        <v>192</v>
      </c>
      <c r="F129" s="138" t="s">
        <v>99</v>
      </c>
      <c r="G129" s="138">
        <v>11</v>
      </c>
      <c r="H129" s="154">
        <v>482800</v>
      </c>
      <c r="I129" s="138" t="s">
        <v>91</v>
      </c>
      <c r="J129" s="135">
        <v>81.11</v>
      </c>
      <c r="K129" s="138" t="str">
        <f>I129</f>
        <v>DD BH Telecom</v>
      </c>
      <c r="L129" s="81"/>
      <c r="M129" s="135">
        <f>J129</f>
        <v>81.11</v>
      </c>
      <c r="N129" s="138">
        <f>M129*1.17</f>
        <v>94.898699999999991</v>
      </c>
      <c r="O129" s="85"/>
    </row>
    <row r="130" spans="1:15" ht="30" x14ac:dyDescent="0.25">
      <c r="A130" s="142"/>
      <c r="B130" s="139"/>
      <c r="C130" s="139"/>
      <c r="D130" s="139"/>
      <c r="E130" s="81" t="s">
        <v>92</v>
      </c>
      <c r="F130" s="139"/>
      <c r="G130" s="139"/>
      <c r="H130" s="155"/>
      <c r="I130" s="139"/>
      <c r="J130" s="136"/>
      <c r="K130" s="139"/>
      <c r="L130" s="81" t="s">
        <v>86</v>
      </c>
      <c r="M130" s="136"/>
      <c r="N130" s="139"/>
      <c r="O130" s="85"/>
    </row>
    <row r="131" spans="1:15" ht="15" customHeight="1" x14ac:dyDescent="0.25">
      <c r="A131" s="143"/>
      <c r="B131" s="140"/>
      <c r="C131" s="140"/>
      <c r="D131" s="140"/>
      <c r="E131" s="84"/>
      <c r="F131" s="140"/>
      <c r="G131" s="140"/>
      <c r="H131" s="156"/>
      <c r="I131" s="140"/>
      <c r="J131" s="137"/>
      <c r="K131" s="140"/>
      <c r="L131" s="81"/>
      <c r="M131" s="137"/>
      <c r="N131" s="140"/>
      <c r="O131" s="85"/>
    </row>
    <row r="132" spans="1:15" ht="15" customHeight="1" x14ac:dyDescent="0.25">
      <c r="A132" s="153">
        <v>43</v>
      </c>
      <c r="B132" s="138" t="s">
        <v>87</v>
      </c>
      <c r="C132" s="138" t="s">
        <v>181</v>
      </c>
      <c r="D132" s="138" t="s">
        <v>33</v>
      </c>
      <c r="E132" s="81" t="s">
        <v>193</v>
      </c>
      <c r="F132" s="138" t="s">
        <v>99</v>
      </c>
      <c r="G132" s="138">
        <v>11</v>
      </c>
      <c r="H132" s="154">
        <v>482800</v>
      </c>
      <c r="I132" s="138" t="s">
        <v>91</v>
      </c>
      <c r="J132" s="135">
        <v>374.45</v>
      </c>
      <c r="K132" s="138" t="str">
        <f>I132</f>
        <v>DD BH Telecom</v>
      </c>
      <c r="L132" s="81"/>
      <c r="M132" s="135">
        <f>J132</f>
        <v>374.45</v>
      </c>
      <c r="N132" s="138">
        <f>M132*1.17</f>
        <v>438.10649999999998</v>
      </c>
      <c r="O132" s="85"/>
    </row>
    <row r="133" spans="1:15" ht="30" x14ac:dyDescent="0.25">
      <c r="A133" s="153"/>
      <c r="B133" s="139"/>
      <c r="C133" s="139"/>
      <c r="D133" s="139"/>
      <c r="E133" s="81" t="s">
        <v>92</v>
      </c>
      <c r="F133" s="139"/>
      <c r="G133" s="139"/>
      <c r="H133" s="155"/>
      <c r="I133" s="139"/>
      <c r="J133" s="136"/>
      <c r="K133" s="139"/>
      <c r="L133" s="81" t="s">
        <v>86</v>
      </c>
      <c r="M133" s="136"/>
      <c r="N133" s="139"/>
      <c r="O133" s="85"/>
    </row>
    <row r="134" spans="1:15" ht="15" customHeight="1" x14ac:dyDescent="0.25">
      <c r="A134" s="153"/>
      <c r="B134" s="140"/>
      <c r="C134" s="140"/>
      <c r="D134" s="140"/>
      <c r="E134" s="84"/>
      <c r="F134" s="140"/>
      <c r="G134" s="140"/>
      <c r="H134" s="156"/>
      <c r="I134" s="140"/>
      <c r="J134" s="137"/>
      <c r="K134" s="140"/>
      <c r="L134" s="81"/>
      <c r="M134" s="137"/>
      <c r="N134" s="140"/>
      <c r="O134" s="85"/>
    </row>
    <row r="135" spans="1:15" ht="15" customHeight="1" x14ac:dyDescent="0.25">
      <c r="A135" s="141">
        <v>44</v>
      </c>
      <c r="B135" s="138" t="s">
        <v>87</v>
      </c>
      <c r="C135" s="138" t="s">
        <v>181</v>
      </c>
      <c r="D135" s="138" t="s">
        <v>33</v>
      </c>
      <c r="E135" s="81" t="s">
        <v>194</v>
      </c>
      <c r="F135" s="138" t="s">
        <v>99</v>
      </c>
      <c r="G135" s="138">
        <v>11</v>
      </c>
      <c r="H135" s="154">
        <v>482800</v>
      </c>
      <c r="I135" s="138" t="s">
        <v>91</v>
      </c>
      <c r="J135" s="135">
        <v>384.7</v>
      </c>
      <c r="K135" s="138" t="str">
        <f>I135</f>
        <v>DD BH Telecom</v>
      </c>
      <c r="L135" s="81"/>
      <c r="M135" s="135">
        <f>J135</f>
        <v>384.7</v>
      </c>
      <c r="N135" s="138">
        <f>M135*1.17</f>
        <v>450.09899999999993</v>
      </c>
      <c r="O135" s="85"/>
    </row>
    <row r="136" spans="1:15" ht="30" x14ac:dyDescent="0.25">
      <c r="A136" s="142"/>
      <c r="B136" s="139"/>
      <c r="C136" s="139"/>
      <c r="D136" s="139"/>
      <c r="E136" s="81" t="s">
        <v>92</v>
      </c>
      <c r="F136" s="139"/>
      <c r="G136" s="139"/>
      <c r="H136" s="155"/>
      <c r="I136" s="139"/>
      <c r="J136" s="136"/>
      <c r="K136" s="139"/>
      <c r="L136" s="81" t="s">
        <v>86</v>
      </c>
      <c r="M136" s="136"/>
      <c r="N136" s="139"/>
      <c r="O136" s="85"/>
    </row>
    <row r="137" spans="1:15" ht="15" customHeight="1" x14ac:dyDescent="0.25">
      <c r="A137" s="143"/>
      <c r="B137" s="140"/>
      <c r="C137" s="140"/>
      <c r="D137" s="140"/>
      <c r="E137" s="84"/>
      <c r="F137" s="140"/>
      <c r="G137" s="140"/>
      <c r="H137" s="156"/>
      <c r="I137" s="140"/>
      <c r="J137" s="137"/>
      <c r="K137" s="140"/>
      <c r="L137" s="81"/>
      <c r="M137" s="137"/>
      <c r="N137" s="140"/>
      <c r="O137" s="85"/>
    </row>
    <row r="138" spans="1:15" ht="15" customHeight="1" x14ac:dyDescent="0.25">
      <c r="A138" s="141">
        <v>45</v>
      </c>
      <c r="B138" s="138" t="s">
        <v>87</v>
      </c>
      <c r="C138" s="138" t="s">
        <v>181</v>
      </c>
      <c r="D138" s="138" t="s">
        <v>33</v>
      </c>
      <c r="E138" s="81" t="s">
        <v>195</v>
      </c>
      <c r="F138" s="138" t="s">
        <v>99</v>
      </c>
      <c r="G138" s="138">
        <v>11</v>
      </c>
      <c r="H138" s="154">
        <v>482800</v>
      </c>
      <c r="I138" s="138" t="s">
        <v>91</v>
      </c>
      <c r="J138" s="135">
        <v>82.05</v>
      </c>
      <c r="K138" s="138" t="str">
        <f>I138</f>
        <v>DD BH Telecom</v>
      </c>
      <c r="L138" s="81"/>
      <c r="M138" s="135">
        <f>J138</f>
        <v>82.05</v>
      </c>
      <c r="N138" s="138">
        <f>M138*1.17</f>
        <v>95.998499999999993</v>
      </c>
      <c r="O138" s="85"/>
    </row>
    <row r="139" spans="1:15" ht="30" x14ac:dyDescent="0.25">
      <c r="A139" s="142"/>
      <c r="B139" s="139"/>
      <c r="C139" s="139"/>
      <c r="D139" s="139"/>
      <c r="E139" s="81" t="s">
        <v>92</v>
      </c>
      <c r="F139" s="139"/>
      <c r="G139" s="139"/>
      <c r="H139" s="155"/>
      <c r="I139" s="139"/>
      <c r="J139" s="136"/>
      <c r="K139" s="139"/>
      <c r="L139" s="81" t="s">
        <v>86</v>
      </c>
      <c r="M139" s="136"/>
      <c r="N139" s="139"/>
      <c r="O139" s="85"/>
    </row>
    <row r="140" spans="1:15" ht="15" customHeight="1" x14ac:dyDescent="0.25">
      <c r="A140" s="143"/>
      <c r="B140" s="140"/>
      <c r="C140" s="140"/>
      <c r="D140" s="140"/>
      <c r="E140" s="84"/>
      <c r="F140" s="140"/>
      <c r="G140" s="140"/>
      <c r="H140" s="156"/>
      <c r="I140" s="140"/>
      <c r="J140" s="137"/>
      <c r="K140" s="140"/>
      <c r="L140" s="81"/>
      <c r="M140" s="137"/>
      <c r="N140" s="140"/>
      <c r="O140" s="85"/>
    </row>
    <row r="141" spans="1:15" ht="15" customHeight="1" x14ac:dyDescent="0.25">
      <c r="A141" s="153">
        <v>46</v>
      </c>
      <c r="B141" s="138" t="s">
        <v>87</v>
      </c>
      <c r="C141" s="138" t="s">
        <v>181</v>
      </c>
      <c r="D141" s="138" t="s">
        <v>33</v>
      </c>
      <c r="E141" s="81" t="s">
        <v>196</v>
      </c>
      <c r="F141" s="138" t="s">
        <v>99</v>
      </c>
      <c r="G141" s="138">
        <v>11</v>
      </c>
      <c r="H141" s="154">
        <v>482800</v>
      </c>
      <c r="I141" s="138" t="s">
        <v>91</v>
      </c>
      <c r="J141" s="135">
        <v>80</v>
      </c>
      <c r="K141" s="138" t="str">
        <f>I141</f>
        <v>DD BH Telecom</v>
      </c>
      <c r="L141" s="81"/>
      <c r="M141" s="135">
        <f>J141</f>
        <v>80</v>
      </c>
      <c r="N141" s="138">
        <f>M141*1.17</f>
        <v>93.6</v>
      </c>
      <c r="O141" s="85"/>
    </row>
    <row r="142" spans="1:15" ht="30" x14ac:dyDescent="0.25">
      <c r="A142" s="153"/>
      <c r="B142" s="139"/>
      <c r="C142" s="139"/>
      <c r="D142" s="139"/>
      <c r="E142" s="81" t="s">
        <v>92</v>
      </c>
      <c r="F142" s="139"/>
      <c r="G142" s="139"/>
      <c r="H142" s="155"/>
      <c r="I142" s="139"/>
      <c r="J142" s="136"/>
      <c r="K142" s="139"/>
      <c r="L142" s="81" t="s">
        <v>86</v>
      </c>
      <c r="M142" s="136"/>
      <c r="N142" s="139"/>
      <c r="O142" s="85"/>
    </row>
    <row r="143" spans="1:15" ht="15" customHeight="1" x14ac:dyDescent="0.25">
      <c r="A143" s="153"/>
      <c r="B143" s="140"/>
      <c r="C143" s="140"/>
      <c r="D143" s="140"/>
      <c r="E143" s="84"/>
      <c r="F143" s="140"/>
      <c r="G143" s="140"/>
      <c r="H143" s="156"/>
      <c r="I143" s="140"/>
      <c r="J143" s="137"/>
      <c r="K143" s="140"/>
      <c r="L143" s="81"/>
      <c r="M143" s="137"/>
      <c r="N143" s="140"/>
      <c r="O143" s="85"/>
    </row>
    <row r="144" spans="1:15" ht="15" customHeight="1" x14ac:dyDescent="0.25">
      <c r="A144" s="141">
        <v>47</v>
      </c>
      <c r="B144" s="138" t="s">
        <v>87</v>
      </c>
      <c r="C144" s="138" t="s">
        <v>181</v>
      </c>
      <c r="D144" s="138" t="s">
        <v>33</v>
      </c>
      <c r="E144" s="81" t="s">
        <v>197</v>
      </c>
      <c r="F144" s="138" t="s">
        <v>99</v>
      </c>
      <c r="G144" s="138">
        <v>11</v>
      </c>
      <c r="H144" s="154">
        <v>482800</v>
      </c>
      <c r="I144" s="138" t="s">
        <v>91</v>
      </c>
      <c r="J144" s="135">
        <v>315.77</v>
      </c>
      <c r="K144" s="138" t="str">
        <f>I144</f>
        <v>DD BH Telecom</v>
      </c>
      <c r="L144" s="81"/>
      <c r="M144" s="135">
        <f>J144</f>
        <v>315.77</v>
      </c>
      <c r="N144" s="138">
        <f>M144*1.17</f>
        <v>369.45089999999993</v>
      </c>
      <c r="O144" s="85"/>
    </row>
    <row r="145" spans="1:15" ht="30" x14ac:dyDescent="0.25">
      <c r="A145" s="142"/>
      <c r="B145" s="139"/>
      <c r="C145" s="139"/>
      <c r="D145" s="139"/>
      <c r="E145" s="81" t="s">
        <v>92</v>
      </c>
      <c r="F145" s="139"/>
      <c r="G145" s="139"/>
      <c r="H145" s="155"/>
      <c r="I145" s="139"/>
      <c r="J145" s="136"/>
      <c r="K145" s="139"/>
      <c r="L145" s="81" t="s">
        <v>86</v>
      </c>
      <c r="M145" s="136"/>
      <c r="N145" s="139"/>
      <c r="O145" s="85"/>
    </row>
    <row r="146" spans="1:15" ht="15" customHeight="1" x14ac:dyDescent="0.25">
      <c r="A146" s="143"/>
      <c r="B146" s="140"/>
      <c r="C146" s="140"/>
      <c r="D146" s="140"/>
      <c r="E146" s="84"/>
      <c r="F146" s="140"/>
      <c r="G146" s="140"/>
      <c r="H146" s="156"/>
      <c r="I146" s="140"/>
      <c r="J146" s="137"/>
      <c r="K146" s="140"/>
      <c r="L146" s="81"/>
      <c r="M146" s="137"/>
      <c r="N146" s="140"/>
      <c r="O146" s="85"/>
    </row>
    <row r="147" spans="1:15" ht="15" customHeight="1" x14ac:dyDescent="0.25">
      <c r="A147" s="141">
        <v>48</v>
      </c>
      <c r="B147" s="138" t="s">
        <v>87</v>
      </c>
      <c r="C147" s="138" t="s">
        <v>181</v>
      </c>
      <c r="D147" s="138" t="s">
        <v>33</v>
      </c>
      <c r="E147" s="81" t="s">
        <v>198</v>
      </c>
      <c r="F147" s="138" t="s">
        <v>99</v>
      </c>
      <c r="G147" s="138">
        <v>11</v>
      </c>
      <c r="H147" s="154">
        <v>482800</v>
      </c>
      <c r="I147" s="138" t="s">
        <v>91</v>
      </c>
      <c r="J147" s="135">
        <v>22.78</v>
      </c>
      <c r="K147" s="138" t="str">
        <f>I147</f>
        <v>DD BH Telecom</v>
      </c>
      <c r="L147" s="81"/>
      <c r="M147" s="135">
        <f>J147</f>
        <v>22.78</v>
      </c>
      <c r="N147" s="138">
        <f>M147*1.17</f>
        <v>26.6526</v>
      </c>
      <c r="O147" s="85"/>
    </row>
    <row r="148" spans="1:15" ht="30" x14ac:dyDescent="0.25">
      <c r="A148" s="142"/>
      <c r="B148" s="139"/>
      <c r="C148" s="139"/>
      <c r="D148" s="139"/>
      <c r="E148" s="81" t="s">
        <v>92</v>
      </c>
      <c r="F148" s="139"/>
      <c r="G148" s="139"/>
      <c r="H148" s="155"/>
      <c r="I148" s="139"/>
      <c r="J148" s="136"/>
      <c r="K148" s="139"/>
      <c r="L148" s="81" t="s">
        <v>86</v>
      </c>
      <c r="M148" s="136"/>
      <c r="N148" s="139"/>
      <c r="O148" s="85"/>
    </row>
    <row r="149" spans="1:15" ht="15" customHeight="1" x14ac:dyDescent="0.25">
      <c r="A149" s="143"/>
      <c r="B149" s="140"/>
      <c r="C149" s="140"/>
      <c r="D149" s="140"/>
      <c r="E149" s="84"/>
      <c r="F149" s="140"/>
      <c r="G149" s="140"/>
      <c r="H149" s="156"/>
      <c r="I149" s="140"/>
      <c r="J149" s="137"/>
      <c r="K149" s="140"/>
      <c r="L149" s="81"/>
      <c r="M149" s="137"/>
      <c r="N149" s="140"/>
      <c r="O149" s="85"/>
    </row>
    <row r="150" spans="1:15" ht="15" customHeight="1" x14ac:dyDescent="0.25">
      <c r="A150" s="153">
        <v>49</v>
      </c>
      <c r="B150" s="138" t="s">
        <v>87</v>
      </c>
      <c r="C150" s="138" t="s">
        <v>181</v>
      </c>
      <c r="D150" s="138" t="s">
        <v>33</v>
      </c>
      <c r="E150" s="81" t="s">
        <v>199</v>
      </c>
      <c r="F150" s="138" t="s">
        <v>99</v>
      </c>
      <c r="G150" s="138">
        <v>11</v>
      </c>
      <c r="H150" s="154">
        <v>482800</v>
      </c>
      <c r="I150" s="138" t="s">
        <v>91</v>
      </c>
      <c r="J150" s="135">
        <v>287.99</v>
      </c>
      <c r="K150" s="138" t="str">
        <f>I150</f>
        <v>DD BH Telecom</v>
      </c>
      <c r="L150" s="81"/>
      <c r="M150" s="135">
        <f>J150</f>
        <v>287.99</v>
      </c>
      <c r="N150" s="138">
        <f>M150*1.17</f>
        <v>336.94830000000002</v>
      </c>
      <c r="O150" s="85"/>
    </row>
    <row r="151" spans="1:15" ht="30" x14ac:dyDescent="0.25">
      <c r="A151" s="153"/>
      <c r="B151" s="139"/>
      <c r="C151" s="139"/>
      <c r="D151" s="139"/>
      <c r="E151" s="81" t="s">
        <v>92</v>
      </c>
      <c r="F151" s="139"/>
      <c r="G151" s="139"/>
      <c r="H151" s="155"/>
      <c r="I151" s="139"/>
      <c r="J151" s="136"/>
      <c r="K151" s="139"/>
      <c r="L151" s="81" t="s">
        <v>86</v>
      </c>
      <c r="M151" s="136"/>
      <c r="N151" s="139"/>
      <c r="O151" s="85"/>
    </row>
    <row r="152" spans="1:15" ht="15" customHeight="1" x14ac:dyDescent="0.25">
      <c r="A152" s="153"/>
      <c r="B152" s="140"/>
      <c r="C152" s="140"/>
      <c r="D152" s="140"/>
      <c r="E152" s="84"/>
      <c r="F152" s="140"/>
      <c r="G152" s="140"/>
      <c r="H152" s="156"/>
      <c r="I152" s="140"/>
      <c r="J152" s="137"/>
      <c r="K152" s="140"/>
      <c r="L152" s="81"/>
      <c r="M152" s="137"/>
      <c r="N152" s="140"/>
      <c r="O152" s="85"/>
    </row>
    <row r="153" spans="1:15" ht="15" customHeight="1" x14ac:dyDescent="0.25">
      <c r="A153" s="141">
        <v>50</v>
      </c>
      <c r="B153" s="138" t="s">
        <v>87</v>
      </c>
      <c r="C153" s="138" t="s">
        <v>181</v>
      </c>
      <c r="D153" s="138" t="s">
        <v>33</v>
      </c>
      <c r="E153" s="81" t="s">
        <v>200</v>
      </c>
      <c r="F153" s="138" t="s">
        <v>99</v>
      </c>
      <c r="G153" s="138">
        <v>11</v>
      </c>
      <c r="H153" s="154">
        <v>482800</v>
      </c>
      <c r="I153" s="138" t="s">
        <v>91</v>
      </c>
      <c r="J153" s="135">
        <v>232.82</v>
      </c>
      <c r="K153" s="138" t="str">
        <f>I153</f>
        <v>DD BH Telecom</v>
      </c>
      <c r="L153" s="81"/>
      <c r="M153" s="135">
        <f>J153</f>
        <v>232.82</v>
      </c>
      <c r="N153" s="138">
        <f>M153*1.17</f>
        <v>272.39939999999996</v>
      </c>
      <c r="O153" s="85"/>
    </row>
    <row r="154" spans="1:15" ht="30" x14ac:dyDescent="0.25">
      <c r="A154" s="142"/>
      <c r="B154" s="139"/>
      <c r="C154" s="139"/>
      <c r="D154" s="139"/>
      <c r="E154" s="81" t="s">
        <v>92</v>
      </c>
      <c r="F154" s="139"/>
      <c r="G154" s="139"/>
      <c r="H154" s="155"/>
      <c r="I154" s="139"/>
      <c r="J154" s="136"/>
      <c r="K154" s="139"/>
      <c r="L154" s="81" t="s">
        <v>86</v>
      </c>
      <c r="M154" s="136"/>
      <c r="N154" s="139"/>
      <c r="O154" s="85"/>
    </row>
    <row r="155" spans="1:15" ht="15" customHeight="1" x14ac:dyDescent="0.25">
      <c r="A155" s="143"/>
      <c r="B155" s="140"/>
      <c r="C155" s="140"/>
      <c r="D155" s="140"/>
      <c r="E155" s="84"/>
      <c r="F155" s="140"/>
      <c r="G155" s="140"/>
      <c r="H155" s="156"/>
      <c r="I155" s="140"/>
      <c r="J155" s="137"/>
      <c r="K155" s="140"/>
      <c r="L155" s="81"/>
      <c r="M155" s="137"/>
      <c r="N155" s="140"/>
      <c r="O155" s="85"/>
    </row>
    <row r="156" spans="1:15" ht="15" customHeight="1" x14ac:dyDescent="0.25">
      <c r="A156" s="141">
        <v>51</v>
      </c>
      <c r="B156" s="138" t="s">
        <v>87</v>
      </c>
      <c r="C156" s="138" t="s">
        <v>181</v>
      </c>
      <c r="D156" s="138" t="s">
        <v>33</v>
      </c>
      <c r="E156" s="81" t="s">
        <v>196</v>
      </c>
      <c r="F156" s="138" t="s">
        <v>99</v>
      </c>
      <c r="G156" s="138">
        <v>11</v>
      </c>
      <c r="H156" s="154">
        <v>482800</v>
      </c>
      <c r="I156" s="138" t="s">
        <v>91</v>
      </c>
      <c r="J156" s="135">
        <v>80</v>
      </c>
      <c r="K156" s="138" t="str">
        <f>I156</f>
        <v>DD BH Telecom</v>
      </c>
      <c r="L156" s="81"/>
      <c r="M156" s="135">
        <f>J156</f>
        <v>80</v>
      </c>
      <c r="N156" s="138">
        <f>M156*1.17</f>
        <v>93.6</v>
      </c>
      <c r="O156" s="173"/>
    </row>
    <row r="157" spans="1:15" ht="30" x14ac:dyDescent="0.25">
      <c r="A157" s="142"/>
      <c r="B157" s="139"/>
      <c r="C157" s="139"/>
      <c r="D157" s="139"/>
      <c r="E157" s="81" t="s">
        <v>92</v>
      </c>
      <c r="F157" s="139"/>
      <c r="G157" s="139"/>
      <c r="H157" s="155"/>
      <c r="I157" s="139"/>
      <c r="J157" s="136"/>
      <c r="K157" s="139"/>
      <c r="L157" s="81" t="s">
        <v>86</v>
      </c>
      <c r="M157" s="136"/>
      <c r="N157" s="139"/>
      <c r="O157" s="173"/>
    </row>
    <row r="158" spans="1:15" ht="15" customHeight="1" x14ac:dyDescent="0.25">
      <c r="A158" s="143"/>
      <c r="B158" s="140"/>
      <c r="C158" s="140"/>
      <c r="D158" s="140"/>
      <c r="E158" s="84"/>
      <c r="F158" s="140"/>
      <c r="G158" s="140"/>
      <c r="H158" s="156"/>
      <c r="I158" s="140"/>
      <c r="J158" s="137"/>
      <c r="K158" s="140"/>
      <c r="L158" s="81"/>
      <c r="M158" s="137"/>
      <c r="N158" s="140"/>
      <c r="O158" s="85"/>
    </row>
    <row r="159" spans="1:15" ht="15" customHeight="1" x14ac:dyDescent="0.25">
      <c r="A159" s="153">
        <v>52</v>
      </c>
      <c r="B159" s="138" t="s">
        <v>87</v>
      </c>
      <c r="C159" s="138" t="s">
        <v>88</v>
      </c>
      <c r="D159" s="138" t="s">
        <v>31</v>
      </c>
      <c r="E159" s="81" t="s">
        <v>201</v>
      </c>
      <c r="F159" s="138" t="s">
        <v>102</v>
      </c>
      <c r="G159" s="138">
        <v>9</v>
      </c>
      <c r="H159" s="154">
        <v>1500</v>
      </c>
      <c r="I159" s="138" t="s">
        <v>100</v>
      </c>
      <c r="J159" s="135">
        <v>32.049999999999997</v>
      </c>
      <c r="K159" s="138" t="str">
        <f>I159</f>
        <v>AVAZ ROTO PRESS</v>
      </c>
      <c r="L159" s="81"/>
      <c r="M159" s="135">
        <f>J159</f>
        <v>32.049999999999997</v>
      </c>
      <c r="N159" s="135">
        <f>M159*1.17</f>
        <v>37.498499999999993</v>
      </c>
      <c r="O159" s="85"/>
    </row>
    <row r="160" spans="1:15" ht="15" customHeight="1" x14ac:dyDescent="0.25">
      <c r="A160" s="153"/>
      <c r="B160" s="139"/>
      <c r="C160" s="139"/>
      <c r="D160" s="139"/>
      <c r="E160" s="81" t="s">
        <v>202</v>
      </c>
      <c r="F160" s="139"/>
      <c r="G160" s="139"/>
      <c r="H160" s="155"/>
      <c r="I160" s="139"/>
      <c r="J160" s="136"/>
      <c r="K160" s="139"/>
      <c r="L160" s="81"/>
      <c r="M160" s="136"/>
      <c r="N160" s="136"/>
      <c r="O160" s="85"/>
    </row>
    <row r="161" spans="1:15" ht="15" customHeight="1" x14ac:dyDescent="0.25">
      <c r="A161" s="153"/>
      <c r="B161" s="140"/>
      <c r="C161" s="140"/>
      <c r="D161" s="140"/>
      <c r="E161" s="84"/>
      <c r="F161" s="140"/>
      <c r="G161" s="140"/>
      <c r="H161" s="156"/>
      <c r="I161" s="140"/>
      <c r="J161" s="137"/>
      <c r="K161" s="140"/>
      <c r="L161" s="81"/>
      <c r="M161" s="137"/>
      <c r="N161" s="137"/>
      <c r="O161" s="85"/>
    </row>
    <row r="162" spans="1:15" ht="15" customHeight="1" x14ac:dyDescent="0.25">
      <c r="A162" s="141">
        <v>53</v>
      </c>
      <c r="B162" s="138" t="s">
        <v>87</v>
      </c>
      <c r="C162" s="138" t="s">
        <v>88</v>
      </c>
      <c r="D162" s="138" t="s">
        <v>31</v>
      </c>
      <c r="E162" s="81" t="s">
        <v>203</v>
      </c>
      <c r="F162" s="138" t="s">
        <v>102</v>
      </c>
      <c r="G162" s="138">
        <v>9</v>
      </c>
      <c r="H162" s="154">
        <v>1500</v>
      </c>
      <c r="I162" s="138" t="s">
        <v>100</v>
      </c>
      <c r="J162" s="135">
        <v>32.049999999999997</v>
      </c>
      <c r="K162" s="138" t="str">
        <f>I162</f>
        <v>AVAZ ROTO PRESS</v>
      </c>
      <c r="L162" s="81"/>
      <c r="M162" s="135">
        <f>J162</f>
        <v>32.049999999999997</v>
      </c>
      <c r="N162" s="135">
        <f>M162*1.17</f>
        <v>37.498499999999993</v>
      </c>
      <c r="O162" s="85"/>
    </row>
    <row r="163" spans="1:15" ht="15" customHeight="1" x14ac:dyDescent="0.25">
      <c r="A163" s="142"/>
      <c r="B163" s="139"/>
      <c r="C163" s="139"/>
      <c r="D163" s="139"/>
      <c r="E163" s="81" t="s">
        <v>202</v>
      </c>
      <c r="F163" s="139"/>
      <c r="G163" s="139"/>
      <c r="H163" s="155"/>
      <c r="I163" s="139"/>
      <c r="J163" s="136"/>
      <c r="K163" s="139"/>
      <c r="L163" s="81"/>
      <c r="M163" s="136"/>
      <c r="N163" s="136"/>
      <c r="O163" s="85"/>
    </row>
    <row r="164" spans="1:15" ht="15" customHeight="1" x14ac:dyDescent="0.25">
      <c r="A164" s="143"/>
      <c r="B164" s="140"/>
      <c r="C164" s="140"/>
      <c r="D164" s="140"/>
      <c r="E164" s="84"/>
      <c r="F164" s="140"/>
      <c r="G164" s="140"/>
      <c r="H164" s="156"/>
      <c r="I164" s="140"/>
      <c r="J164" s="137"/>
      <c r="K164" s="140"/>
      <c r="L164" s="81"/>
      <c r="M164" s="137"/>
      <c r="N164" s="137"/>
      <c r="O164" s="85"/>
    </row>
    <row r="165" spans="1:15" ht="15" customHeight="1" x14ac:dyDescent="0.25">
      <c r="A165" s="141">
        <v>54</v>
      </c>
      <c r="B165" s="138" t="s">
        <v>87</v>
      </c>
      <c r="C165" s="138" t="s">
        <v>88</v>
      </c>
      <c r="D165" s="138" t="s">
        <v>31</v>
      </c>
      <c r="E165" s="81" t="s">
        <v>204</v>
      </c>
      <c r="F165" s="138" t="s">
        <v>102</v>
      </c>
      <c r="G165" s="138">
        <v>9</v>
      </c>
      <c r="H165" s="154">
        <v>1500</v>
      </c>
      <c r="I165" s="138" t="s">
        <v>100</v>
      </c>
      <c r="J165" s="135">
        <v>32.049999999999997</v>
      </c>
      <c r="K165" s="138" t="str">
        <f>I165</f>
        <v>AVAZ ROTO PRESS</v>
      </c>
      <c r="L165" s="81"/>
      <c r="M165" s="135">
        <f>J165</f>
        <v>32.049999999999997</v>
      </c>
      <c r="N165" s="135">
        <f>M165*1.17</f>
        <v>37.498499999999993</v>
      </c>
      <c r="O165" s="85"/>
    </row>
    <row r="166" spans="1:15" ht="15" customHeight="1" x14ac:dyDescent="0.25">
      <c r="A166" s="142"/>
      <c r="B166" s="139"/>
      <c r="C166" s="139"/>
      <c r="D166" s="139"/>
      <c r="E166" s="81" t="s">
        <v>202</v>
      </c>
      <c r="F166" s="139"/>
      <c r="G166" s="139"/>
      <c r="H166" s="155"/>
      <c r="I166" s="139"/>
      <c r="J166" s="136"/>
      <c r="K166" s="139"/>
      <c r="L166" s="81"/>
      <c r="M166" s="136"/>
      <c r="N166" s="136"/>
      <c r="O166" s="85"/>
    </row>
    <row r="167" spans="1:15" ht="15" customHeight="1" x14ac:dyDescent="0.25">
      <c r="A167" s="143"/>
      <c r="B167" s="140"/>
      <c r="C167" s="140"/>
      <c r="D167" s="140"/>
      <c r="E167" s="84"/>
      <c r="F167" s="140"/>
      <c r="G167" s="140"/>
      <c r="H167" s="156"/>
      <c r="I167" s="140"/>
      <c r="J167" s="137"/>
      <c r="K167" s="140"/>
      <c r="L167" s="81"/>
      <c r="M167" s="137"/>
      <c r="N167" s="137"/>
      <c r="O167" s="85"/>
    </row>
    <row r="168" spans="1:15" ht="15" customHeight="1" x14ac:dyDescent="0.25">
      <c r="A168" s="153">
        <v>55</v>
      </c>
      <c r="B168" s="138" t="s">
        <v>87</v>
      </c>
      <c r="C168" s="138" t="s">
        <v>88</v>
      </c>
      <c r="D168" s="138" t="s">
        <v>31</v>
      </c>
      <c r="E168" s="81" t="s">
        <v>205</v>
      </c>
      <c r="F168" s="138" t="s">
        <v>102</v>
      </c>
      <c r="G168" s="138">
        <v>9</v>
      </c>
      <c r="H168" s="154">
        <v>1500</v>
      </c>
      <c r="I168" s="138" t="s">
        <v>100</v>
      </c>
      <c r="J168" s="135">
        <v>32.049999999999997</v>
      </c>
      <c r="K168" s="138" t="str">
        <f>I168</f>
        <v>AVAZ ROTO PRESS</v>
      </c>
      <c r="L168" s="81"/>
      <c r="M168" s="135">
        <f>J168</f>
        <v>32.049999999999997</v>
      </c>
      <c r="N168" s="135">
        <f>M168*1.17</f>
        <v>37.498499999999993</v>
      </c>
      <c r="O168" s="85"/>
    </row>
    <row r="169" spans="1:15" ht="15" customHeight="1" x14ac:dyDescent="0.25">
      <c r="A169" s="153"/>
      <c r="B169" s="139"/>
      <c r="C169" s="139"/>
      <c r="D169" s="139"/>
      <c r="E169" s="81" t="s">
        <v>202</v>
      </c>
      <c r="F169" s="139"/>
      <c r="G169" s="139"/>
      <c r="H169" s="155"/>
      <c r="I169" s="139"/>
      <c r="J169" s="136"/>
      <c r="K169" s="139"/>
      <c r="L169" s="81"/>
      <c r="M169" s="136"/>
      <c r="N169" s="136"/>
      <c r="O169" s="85"/>
    </row>
    <row r="170" spans="1:15" ht="15" customHeight="1" x14ac:dyDescent="0.25">
      <c r="A170" s="153"/>
      <c r="B170" s="140"/>
      <c r="C170" s="140"/>
      <c r="D170" s="140"/>
      <c r="E170" s="84"/>
      <c r="F170" s="140"/>
      <c r="G170" s="140"/>
      <c r="H170" s="156"/>
      <c r="I170" s="140"/>
      <c r="J170" s="137"/>
      <c r="K170" s="140"/>
      <c r="L170" s="81"/>
      <c r="M170" s="137"/>
      <c r="N170" s="137"/>
      <c r="O170" s="85"/>
    </row>
    <row r="171" spans="1:15" ht="15" customHeight="1" x14ac:dyDescent="0.25">
      <c r="A171" s="141">
        <v>56</v>
      </c>
      <c r="B171" s="138" t="s">
        <v>87</v>
      </c>
      <c r="C171" s="138" t="s">
        <v>88</v>
      </c>
      <c r="D171" s="138" t="s">
        <v>31</v>
      </c>
      <c r="E171" s="81" t="s">
        <v>206</v>
      </c>
      <c r="F171" s="138" t="s">
        <v>102</v>
      </c>
      <c r="G171" s="138">
        <v>9</v>
      </c>
      <c r="H171" s="154">
        <v>1500</v>
      </c>
      <c r="I171" s="138" t="s">
        <v>100</v>
      </c>
      <c r="J171" s="135">
        <v>30.77</v>
      </c>
      <c r="K171" s="138" t="str">
        <f>I171</f>
        <v>AVAZ ROTO PRESS</v>
      </c>
      <c r="L171" s="81"/>
      <c r="M171" s="135">
        <f>J171</f>
        <v>30.77</v>
      </c>
      <c r="N171" s="135">
        <f>M171*1.17</f>
        <v>36.000899999999994</v>
      </c>
      <c r="O171" s="85"/>
    </row>
    <row r="172" spans="1:15" ht="15" customHeight="1" x14ac:dyDescent="0.25">
      <c r="A172" s="142"/>
      <c r="B172" s="139"/>
      <c r="C172" s="139"/>
      <c r="D172" s="139"/>
      <c r="E172" s="81" t="s">
        <v>202</v>
      </c>
      <c r="F172" s="139"/>
      <c r="G172" s="139"/>
      <c r="H172" s="155"/>
      <c r="I172" s="139"/>
      <c r="J172" s="136"/>
      <c r="K172" s="139"/>
      <c r="L172" s="81"/>
      <c r="M172" s="136"/>
      <c r="N172" s="136"/>
      <c r="O172" s="85"/>
    </row>
    <row r="173" spans="1:15" ht="15" customHeight="1" x14ac:dyDescent="0.25">
      <c r="A173" s="143"/>
      <c r="B173" s="140"/>
      <c r="C173" s="140"/>
      <c r="D173" s="140"/>
      <c r="E173" s="84"/>
      <c r="F173" s="140"/>
      <c r="G173" s="140"/>
      <c r="H173" s="156"/>
      <c r="I173" s="140"/>
      <c r="J173" s="137"/>
      <c r="K173" s="140"/>
      <c r="L173" s="81"/>
      <c r="M173" s="137"/>
      <c r="N173" s="137"/>
      <c r="O173" s="85"/>
    </row>
    <row r="174" spans="1:15" ht="15" customHeight="1" x14ac:dyDescent="0.25">
      <c r="A174" s="141">
        <v>57</v>
      </c>
      <c r="B174" s="138" t="s">
        <v>87</v>
      </c>
      <c r="C174" s="138" t="s">
        <v>88</v>
      </c>
      <c r="D174" s="138" t="s">
        <v>31</v>
      </c>
      <c r="E174" s="81" t="s">
        <v>207</v>
      </c>
      <c r="F174" s="138" t="s">
        <v>102</v>
      </c>
      <c r="G174" s="138">
        <v>9</v>
      </c>
      <c r="H174" s="154">
        <v>1500</v>
      </c>
      <c r="I174" s="138" t="s">
        <v>100</v>
      </c>
      <c r="J174" s="135">
        <v>33.33</v>
      </c>
      <c r="K174" s="138" t="str">
        <f>I174</f>
        <v>AVAZ ROTO PRESS</v>
      </c>
      <c r="L174" s="81"/>
      <c r="M174" s="135">
        <f>J174</f>
        <v>33.33</v>
      </c>
      <c r="N174" s="135">
        <f>M174*1.17</f>
        <v>38.996099999999998</v>
      </c>
      <c r="O174" s="85"/>
    </row>
    <row r="175" spans="1:15" ht="15" customHeight="1" x14ac:dyDescent="0.25">
      <c r="A175" s="142"/>
      <c r="B175" s="139"/>
      <c r="C175" s="139"/>
      <c r="D175" s="139"/>
      <c r="E175" s="81" t="s">
        <v>202</v>
      </c>
      <c r="F175" s="139"/>
      <c r="G175" s="139"/>
      <c r="H175" s="155"/>
      <c r="I175" s="139"/>
      <c r="J175" s="136"/>
      <c r="K175" s="139"/>
      <c r="L175" s="81"/>
      <c r="M175" s="136"/>
      <c r="N175" s="136"/>
      <c r="O175" s="85"/>
    </row>
    <row r="176" spans="1:15" ht="15" customHeight="1" x14ac:dyDescent="0.25">
      <c r="A176" s="143"/>
      <c r="B176" s="140"/>
      <c r="C176" s="140"/>
      <c r="D176" s="140"/>
      <c r="E176" s="84"/>
      <c r="F176" s="140"/>
      <c r="G176" s="140"/>
      <c r="H176" s="156"/>
      <c r="I176" s="140"/>
      <c r="J176" s="137"/>
      <c r="K176" s="140"/>
      <c r="L176" s="81"/>
      <c r="M176" s="137"/>
      <c r="N176" s="137"/>
      <c r="O176" s="85"/>
    </row>
    <row r="177" spans="1:16" ht="15" customHeight="1" x14ac:dyDescent="0.25">
      <c r="A177" s="153">
        <v>58</v>
      </c>
      <c r="B177" s="138" t="s">
        <v>87</v>
      </c>
      <c r="C177" s="138" t="s">
        <v>88</v>
      </c>
      <c r="D177" s="138" t="s">
        <v>31</v>
      </c>
      <c r="E177" s="81" t="s">
        <v>208</v>
      </c>
      <c r="F177" s="138" t="s">
        <v>102</v>
      </c>
      <c r="G177" s="138">
        <v>9</v>
      </c>
      <c r="H177" s="154">
        <v>1500</v>
      </c>
      <c r="I177" s="138" t="s">
        <v>100</v>
      </c>
      <c r="J177" s="135">
        <v>34.619999999999997</v>
      </c>
      <c r="K177" s="138" t="str">
        <f>I177</f>
        <v>AVAZ ROTO PRESS</v>
      </c>
      <c r="L177" s="81"/>
      <c r="M177" s="135">
        <f>J177</f>
        <v>34.619999999999997</v>
      </c>
      <c r="N177" s="135">
        <f>M177*1.17</f>
        <v>40.505399999999995</v>
      </c>
      <c r="O177" s="85"/>
    </row>
    <row r="178" spans="1:16" ht="15" customHeight="1" x14ac:dyDescent="0.25">
      <c r="A178" s="153"/>
      <c r="B178" s="139"/>
      <c r="C178" s="139"/>
      <c r="D178" s="139"/>
      <c r="E178" s="81" t="s">
        <v>202</v>
      </c>
      <c r="F178" s="139"/>
      <c r="G178" s="139"/>
      <c r="H178" s="155"/>
      <c r="I178" s="139"/>
      <c r="J178" s="136"/>
      <c r="K178" s="139"/>
      <c r="L178" s="81"/>
      <c r="M178" s="136"/>
      <c r="N178" s="136"/>
      <c r="O178" s="85"/>
      <c r="P178" s="11">
        <f>M180+M177+M174+M171+M168+M165+M162+M159</f>
        <v>258.97000000000003</v>
      </c>
    </row>
    <row r="179" spans="1:16" ht="15" customHeight="1" x14ac:dyDescent="0.25">
      <c r="A179" s="153"/>
      <c r="B179" s="140"/>
      <c r="C179" s="140"/>
      <c r="D179" s="140"/>
      <c r="E179" s="84"/>
      <c r="F179" s="140"/>
      <c r="G179" s="140"/>
      <c r="H179" s="156"/>
      <c r="I179" s="140"/>
      <c r="J179" s="137"/>
      <c r="K179" s="140"/>
      <c r="L179" s="81"/>
      <c r="M179" s="137"/>
      <c r="N179" s="137"/>
      <c r="O179" s="85"/>
      <c r="P179" s="11">
        <f>M180+M177+M174+M171+M168+M165+M162+M159</f>
        <v>258.97000000000003</v>
      </c>
    </row>
    <row r="180" spans="1:16" ht="15" customHeight="1" x14ac:dyDescent="0.25">
      <c r="A180" s="141">
        <v>59</v>
      </c>
      <c r="B180" s="138" t="s">
        <v>87</v>
      </c>
      <c r="C180" s="138" t="s">
        <v>88</v>
      </c>
      <c r="D180" s="138" t="s">
        <v>31</v>
      </c>
      <c r="E180" s="81" t="s">
        <v>209</v>
      </c>
      <c r="F180" s="138" t="s">
        <v>102</v>
      </c>
      <c r="G180" s="138">
        <v>9</v>
      </c>
      <c r="H180" s="154">
        <v>1500</v>
      </c>
      <c r="I180" s="138" t="s">
        <v>100</v>
      </c>
      <c r="J180" s="135">
        <v>32.049999999999997</v>
      </c>
      <c r="K180" s="138" t="str">
        <f>I180</f>
        <v>AVAZ ROTO PRESS</v>
      </c>
      <c r="L180" s="81"/>
      <c r="M180" s="135">
        <f>J180</f>
        <v>32.049999999999997</v>
      </c>
      <c r="N180" s="135">
        <f>M180*1.17</f>
        <v>37.498499999999993</v>
      </c>
      <c r="O180" s="85"/>
    </row>
    <row r="181" spans="1:16" ht="15" customHeight="1" x14ac:dyDescent="0.25">
      <c r="A181" s="142"/>
      <c r="B181" s="139"/>
      <c r="C181" s="139"/>
      <c r="D181" s="139"/>
      <c r="E181" s="81" t="s">
        <v>202</v>
      </c>
      <c r="F181" s="139"/>
      <c r="G181" s="139"/>
      <c r="H181" s="155"/>
      <c r="I181" s="139"/>
      <c r="J181" s="136"/>
      <c r="K181" s="139"/>
      <c r="L181" s="81"/>
      <c r="M181" s="136"/>
      <c r="N181" s="136"/>
      <c r="O181" s="85"/>
    </row>
    <row r="182" spans="1:16" ht="15" customHeight="1" x14ac:dyDescent="0.25">
      <c r="A182" s="143"/>
      <c r="B182" s="140"/>
      <c r="C182" s="140"/>
      <c r="D182" s="140"/>
      <c r="E182" s="84"/>
      <c r="F182" s="140"/>
      <c r="G182" s="140"/>
      <c r="H182" s="156"/>
      <c r="I182" s="140"/>
      <c r="J182" s="137"/>
      <c r="K182" s="140"/>
      <c r="L182" s="81"/>
      <c r="M182" s="137"/>
      <c r="N182" s="137"/>
      <c r="O182" s="85"/>
    </row>
    <row r="183" spans="1:16" ht="15" customHeight="1" x14ac:dyDescent="0.25">
      <c r="A183" s="141">
        <v>60</v>
      </c>
      <c r="B183" s="138" t="s">
        <v>87</v>
      </c>
      <c r="C183" s="138" t="s">
        <v>88</v>
      </c>
      <c r="D183" s="138" t="s">
        <v>33</v>
      </c>
      <c r="E183" s="81" t="s">
        <v>211</v>
      </c>
      <c r="F183" s="138" t="s">
        <v>90</v>
      </c>
      <c r="G183" s="138">
        <v>2</v>
      </c>
      <c r="H183" s="154">
        <v>500</v>
      </c>
      <c r="I183" s="138" t="s">
        <v>91</v>
      </c>
      <c r="J183" s="135">
        <v>23.5</v>
      </c>
      <c r="K183" s="138" t="str">
        <f>I183</f>
        <v>DD BH Telecom</v>
      </c>
      <c r="L183" s="81"/>
      <c r="M183" s="135">
        <f>J183</f>
        <v>23.5</v>
      </c>
      <c r="N183" s="135">
        <f>M183*1.17</f>
        <v>27.494999999999997</v>
      </c>
      <c r="O183" s="85"/>
    </row>
    <row r="184" spans="1:16" ht="15" customHeight="1" x14ac:dyDescent="0.25">
      <c r="A184" s="142"/>
      <c r="B184" s="139"/>
      <c r="C184" s="139"/>
      <c r="D184" s="139"/>
      <c r="E184" s="81" t="s">
        <v>210</v>
      </c>
      <c r="F184" s="139"/>
      <c r="G184" s="139"/>
      <c r="H184" s="155"/>
      <c r="I184" s="139"/>
      <c r="J184" s="136"/>
      <c r="K184" s="139"/>
      <c r="L184" s="81"/>
      <c r="M184" s="136"/>
      <c r="N184" s="136"/>
      <c r="O184" s="85"/>
    </row>
    <row r="185" spans="1:16" ht="15" customHeight="1" x14ac:dyDescent="0.25">
      <c r="A185" s="143"/>
      <c r="B185" s="140"/>
      <c r="C185" s="140"/>
      <c r="D185" s="140"/>
      <c r="E185" s="84"/>
      <c r="F185" s="140"/>
      <c r="G185" s="140"/>
      <c r="H185" s="156"/>
      <c r="I185" s="140"/>
      <c r="J185" s="137"/>
      <c r="K185" s="140"/>
      <c r="L185" s="81"/>
      <c r="M185" s="137"/>
      <c r="N185" s="137"/>
      <c r="O185" s="85"/>
    </row>
    <row r="186" spans="1:16" ht="15" customHeight="1" x14ac:dyDescent="0.25">
      <c r="A186" s="153">
        <v>61</v>
      </c>
      <c r="B186" s="138" t="s">
        <v>87</v>
      </c>
      <c r="C186" s="138" t="s">
        <v>88</v>
      </c>
      <c r="D186" s="138" t="s">
        <v>33</v>
      </c>
      <c r="E186" s="81" t="s">
        <v>212</v>
      </c>
      <c r="F186" s="138" t="s">
        <v>90</v>
      </c>
      <c r="G186" s="138">
        <v>2</v>
      </c>
      <c r="H186" s="154">
        <v>500</v>
      </c>
      <c r="I186" s="138" t="s">
        <v>91</v>
      </c>
      <c r="J186" s="135">
        <v>23.5</v>
      </c>
      <c r="K186" s="138" t="str">
        <f>I186</f>
        <v>DD BH Telecom</v>
      </c>
      <c r="L186" s="81"/>
      <c r="M186" s="135">
        <f>J186</f>
        <v>23.5</v>
      </c>
      <c r="N186" s="135">
        <f>M186*1.17</f>
        <v>27.494999999999997</v>
      </c>
      <c r="O186" s="85"/>
    </row>
    <row r="187" spans="1:16" ht="15" customHeight="1" x14ac:dyDescent="0.25">
      <c r="A187" s="153"/>
      <c r="B187" s="139"/>
      <c r="C187" s="139"/>
      <c r="D187" s="139"/>
      <c r="E187" s="81" t="s">
        <v>210</v>
      </c>
      <c r="F187" s="139"/>
      <c r="G187" s="139"/>
      <c r="H187" s="155"/>
      <c r="I187" s="139"/>
      <c r="J187" s="136"/>
      <c r="K187" s="139"/>
      <c r="L187" s="81"/>
      <c r="M187" s="136"/>
      <c r="N187" s="136"/>
      <c r="O187" s="85"/>
    </row>
    <row r="188" spans="1:16" ht="15" customHeight="1" x14ac:dyDescent="0.25">
      <c r="A188" s="153"/>
      <c r="B188" s="140"/>
      <c r="C188" s="140"/>
      <c r="D188" s="140"/>
      <c r="E188" s="84"/>
      <c r="F188" s="140"/>
      <c r="G188" s="140"/>
      <c r="H188" s="156"/>
      <c r="I188" s="140"/>
      <c r="J188" s="137"/>
      <c r="K188" s="140"/>
      <c r="L188" s="81"/>
      <c r="M188" s="137"/>
      <c r="N188" s="137"/>
      <c r="O188" s="85"/>
    </row>
    <row r="189" spans="1:16" ht="15" customHeight="1" x14ac:dyDescent="0.25">
      <c r="A189" s="141">
        <v>62</v>
      </c>
      <c r="B189" s="138" t="s">
        <v>87</v>
      </c>
      <c r="C189" s="138" t="s">
        <v>88</v>
      </c>
      <c r="D189" s="138" t="s">
        <v>33</v>
      </c>
      <c r="E189" s="81" t="s">
        <v>213</v>
      </c>
      <c r="F189" s="138" t="s">
        <v>90</v>
      </c>
      <c r="G189" s="138">
        <v>2</v>
      </c>
      <c r="H189" s="154">
        <v>500</v>
      </c>
      <c r="I189" s="138" t="s">
        <v>91</v>
      </c>
      <c r="J189" s="135">
        <v>26.45</v>
      </c>
      <c r="K189" s="138" t="str">
        <f>I189</f>
        <v>DD BH Telecom</v>
      </c>
      <c r="L189" s="81"/>
      <c r="M189" s="135">
        <f>J189</f>
        <v>26.45</v>
      </c>
      <c r="N189" s="135">
        <f>M189*1.17</f>
        <v>30.946499999999997</v>
      </c>
      <c r="O189" s="85"/>
    </row>
    <row r="190" spans="1:16" ht="15" customHeight="1" x14ac:dyDescent="0.25">
      <c r="A190" s="142"/>
      <c r="B190" s="139"/>
      <c r="C190" s="139"/>
      <c r="D190" s="139"/>
      <c r="E190" s="81" t="s">
        <v>210</v>
      </c>
      <c r="F190" s="139"/>
      <c r="G190" s="139"/>
      <c r="H190" s="155"/>
      <c r="I190" s="139"/>
      <c r="J190" s="136"/>
      <c r="K190" s="139"/>
      <c r="L190" s="81"/>
      <c r="M190" s="136"/>
      <c r="N190" s="136"/>
      <c r="O190" s="85"/>
    </row>
    <row r="191" spans="1:16" ht="15" customHeight="1" x14ac:dyDescent="0.25">
      <c r="A191" s="143"/>
      <c r="B191" s="140"/>
      <c r="C191" s="140"/>
      <c r="D191" s="140"/>
      <c r="E191" s="84"/>
      <c r="F191" s="140"/>
      <c r="G191" s="140"/>
      <c r="H191" s="156"/>
      <c r="I191" s="140"/>
      <c r="J191" s="137"/>
      <c r="K191" s="140"/>
      <c r="L191" s="81"/>
      <c r="M191" s="137"/>
      <c r="N191" s="137"/>
      <c r="O191" s="85"/>
    </row>
    <row r="192" spans="1:16" ht="15" customHeight="1" x14ac:dyDescent="0.25">
      <c r="A192" s="141">
        <v>63</v>
      </c>
      <c r="B192" s="138" t="s">
        <v>87</v>
      </c>
      <c r="C192" s="138" t="s">
        <v>88</v>
      </c>
      <c r="D192" s="138" t="s">
        <v>33</v>
      </c>
      <c r="E192" s="81" t="s">
        <v>214</v>
      </c>
      <c r="F192" s="138" t="s">
        <v>90</v>
      </c>
      <c r="G192" s="138">
        <v>2</v>
      </c>
      <c r="H192" s="154">
        <v>500</v>
      </c>
      <c r="I192" s="138" t="s">
        <v>91</v>
      </c>
      <c r="J192" s="135">
        <v>26.45</v>
      </c>
      <c r="K192" s="138" t="str">
        <f>I192</f>
        <v>DD BH Telecom</v>
      </c>
      <c r="L192" s="81"/>
      <c r="M192" s="135">
        <f>J192</f>
        <v>26.45</v>
      </c>
      <c r="N192" s="135">
        <f>M192*1.17</f>
        <v>30.946499999999997</v>
      </c>
      <c r="O192" s="85"/>
    </row>
    <row r="193" spans="1:16" ht="15" customHeight="1" x14ac:dyDescent="0.25">
      <c r="A193" s="142"/>
      <c r="B193" s="139"/>
      <c r="C193" s="139"/>
      <c r="D193" s="139"/>
      <c r="E193" s="81" t="s">
        <v>210</v>
      </c>
      <c r="F193" s="139"/>
      <c r="G193" s="139"/>
      <c r="H193" s="155"/>
      <c r="I193" s="139"/>
      <c r="J193" s="136"/>
      <c r="K193" s="139"/>
      <c r="L193" s="81"/>
      <c r="M193" s="136"/>
      <c r="N193" s="136"/>
      <c r="O193" s="85"/>
    </row>
    <row r="194" spans="1:16" ht="15" customHeight="1" x14ac:dyDescent="0.25">
      <c r="A194" s="143"/>
      <c r="B194" s="140"/>
      <c r="C194" s="140"/>
      <c r="D194" s="140"/>
      <c r="E194" s="84"/>
      <c r="F194" s="140"/>
      <c r="G194" s="140"/>
      <c r="H194" s="156"/>
      <c r="I194" s="140"/>
      <c r="J194" s="137"/>
      <c r="K194" s="140"/>
      <c r="L194" s="81"/>
      <c r="M194" s="137"/>
      <c r="N194" s="137"/>
      <c r="O194" s="85"/>
    </row>
    <row r="195" spans="1:16" ht="15" customHeight="1" x14ac:dyDescent="0.25">
      <c r="A195" s="153">
        <v>64</v>
      </c>
      <c r="B195" s="138" t="s">
        <v>87</v>
      </c>
      <c r="C195" s="138" t="s">
        <v>88</v>
      </c>
      <c r="D195" s="138" t="s">
        <v>33</v>
      </c>
      <c r="E195" s="81" t="s">
        <v>215</v>
      </c>
      <c r="F195" s="138" t="s">
        <v>90</v>
      </c>
      <c r="G195" s="138">
        <v>2</v>
      </c>
      <c r="H195" s="154">
        <v>500</v>
      </c>
      <c r="I195" s="138" t="s">
        <v>91</v>
      </c>
      <c r="J195" s="135">
        <v>26.45</v>
      </c>
      <c r="K195" s="138" t="str">
        <f>I195</f>
        <v>DD BH Telecom</v>
      </c>
      <c r="L195" s="81"/>
      <c r="M195" s="135">
        <f>J195</f>
        <v>26.45</v>
      </c>
      <c r="N195" s="135">
        <f>M195*1.17</f>
        <v>30.946499999999997</v>
      </c>
      <c r="O195" s="85"/>
    </row>
    <row r="196" spans="1:16" ht="15" customHeight="1" x14ac:dyDescent="0.25">
      <c r="A196" s="153"/>
      <c r="B196" s="139"/>
      <c r="C196" s="139"/>
      <c r="D196" s="139"/>
      <c r="E196" s="81" t="s">
        <v>210</v>
      </c>
      <c r="F196" s="139"/>
      <c r="G196" s="139"/>
      <c r="H196" s="155"/>
      <c r="I196" s="139"/>
      <c r="J196" s="136"/>
      <c r="K196" s="139"/>
      <c r="L196" s="81"/>
      <c r="M196" s="136"/>
      <c r="N196" s="136"/>
      <c r="O196" s="85"/>
    </row>
    <row r="197" spans="1:16" ht="15" customHeight="1" x14ac:dyDescent="0.25">
      <c r="A197" s="153"/>
      <c r="B197" s="140"/>
      <c r="C197" s="140"/>
      <c r="D197" s="140"/>
      <c r="E197" s="84"/>
      <c r="F197" s="140"/>
      <c r="G197" s="140"/>
      <c r="H197" s="156"/>
      <c r="I197" s="140"/>
      <c r="J197" s="137"/>
      <c r="K197" s="140"/>
      <c r="L197" s="81"/>
      <c r="M197" s="137"/>
      <c r="N197" s="137"/>
      <c r="O197" s="85"/>
    </row>
    <row r="198" spans="1:16" ht="15" customHeight="1" x14ac:dyDescent="0.25">
      <c r="A198" s="141">
        <v>65</v>
      </c>
      <c r="B198" s="138" t="s">
        <v>87</v>
      </c>
      <c r="C198" s="138" t="s">
        <v>88</v>
      </c>
      <c r="D198" s="138" t="s">
        <v>33</v>
      </c>
      <c r="E198" s="81" t="s">
        <v>216</v>
      </c>
      <c r="F198" s="138" t="s">
        <v>90</v>
      </c>
      <c r="G198" s="138">
        <v>2</v>
      </c>
      <c r="H198" s="154">
        <v>500</v>
      </c>
      <c r="I198" s="138" t="s">
        <v>91</v>
      </c>
      <c r="J198" s="135">
        <v>26.45</v>
      </c>
      <c r="K198" s="138" t="str">
        <f>I198</f>
        <v>DD BH Telecom</v>
      </c>
      <c r="L198" s="81"/>
      <c r="M198" s="135">
        <f>J198</f>
        <v>26.45</v>
      </c>
      <c r="N198" s="135">
        <f>M198*1.17</f>
        <v>30.946499999999997</v>
      </c>
      <c r="O198" s="85"/>
    </row>
    <row r="199" spans="1:16" ht="15" customHeight="1" x14ac:dyDescent="0.25">
      <c r="A199" s="142"/>
      <c r="B199" s="139"/>
      <c r="C199" s="139"/>
      <c r="D199" s="139"/>
      <c r="E199" s="81" t="s">
        <v>210</v>
      </c>
      <c r="F199" s="139"/>
      <c r="G199" s="139"/>
      <c r="H199" s="155"/>
      <c r="I199" s="139"/>
      <c r="J199" s="136"/>
      <c r="K199" s="139"/>
      <c r="L199" s="81"/>
      <c r="M199" s="136"/>
      <c r="N199" s="136"/>
      <c r="O199" s="85"/>
    </row>
    <row r="200" spans="1:16" ht="15" customHeight="1" x14ac:dyDescent="0.25">
      <c r="A200" s="143"/>
      <c r="B200" s="140"/>
      <c r="C200" s="140"/>
      <c r="D200" s="140"/>
      <c r="E200" s="84"/>
      <c r="F200" s="140"/>
      <c r="G200" s="140"/>
      <c r="H200" s="156"/>
      <c r="I200" s="140"/>
      <c r="J200" s="137"/>
      <c r="K200" s="140"/>
      <c r="L200" s="81"/>
      <c r="M200" s="137"/>
      <c r="N200" s="137"/>
      <c r="O200" s="85"/>
    </row>
    <row r="201" spans="1:16" ht="15" customHeight="1" x14ac:dyDescent="0.25">
      <c r="A201" s="141">
        <v>66</v>
      </c>
      <c r="B201" s="138" t="s">
        <v>87</v>
      </c>
      <c r="C201" s="138" t="s">
        <v>88</v>
      </c>
      <c r="D201" s="138" t="s">
        <v>33</v>
      </c>
      <c r="E201" s="81" t="s">
        <v>216</v>
      </c>
      <c r="F201" s="138" t="s">
        <v>90</v>
      </c>
      <c r="G201" s="138">
        <v>2</v>
      </c>
      <c r="H201" s="154">
        <v>500</v>
      </c>
      <c r="I201" s="138" t="s">
        <v>91</v>
      </c>
      <c r="J201" s="135">
        <v>26.45</v>
      </c>
      <c r="K201" s="138" t="str">
        <f>I201</f>
        <v>DD BH Telecom</v>
      </c>
      <c r="L201" s="81"/>
      <c r="M201" s="135">
        <f>J201</f>
        <v>26.45</v>
      </c>
      <c r="N201" s="135">
        <f>M201*1.17</f>
        <v>30.946499999999997</v>
      </c>
      <c r="O201" s="85"/>
    </row>
    <row r="202" spans="1:16" ht="15" customHeight="1" x14ac:dyDescent="0.25">
      <c r="A202" s="142"/>
      <c r="B202" s="139"/>
      <c r="C202" s="139"/>
      <c r="D202" s="139"/>
      <c r="E202" s="81" t="s">
        <v>210</v>
      </c>
      <c r="F202" s="139"/>
      <c r="G202" s="139"/>
      <c r="H202" s="155"/>
      <c r="I202" s="139"/>
      <c r="J202" s="136"/>
      <c r="K202" s="139"/>
      <c r="L202" s="81"/>
      <c r="M202" s="136"/>
      <c r="N202" s="136"/>
      <c r="O202" s="85"/>
    </row>
    <row r="203" spans="1:16" ht="15" customHeight="1" x14ac:dyDescent="0.25">
      <c r="A203" s="143"/>
      <c r="B203" s="140"/>
      <c r="C203" s="140"/>
      <c r="D203" s="140"/>
      <c r="E203" s="84"/>
      <c r="F203" s="140"/>
      <c r="G203" s="140"/>
      <c r="H203" s="156"/>
      <c r="I203" s="140"/>
      <c r="J203" s="137"/>
      <c r="K203" s="140"/>
      <c r="L203" s="81"/>
      <c r="M203" s="137"/>
      <c r="N203" s="137"/>
      <c r="O203" s="85"/>
    </row>
    <row r="204" spans="1:16" ht="15" customHeight="1" x14ac:dyDescent="0.25">
      <c r="A204" s="153">
        <v>67</v>
      </c>
      <c r="B204" s="138" t="s">
        <v>87</v>
      </c>
      <c r="C204" s="138" t="s">
        <v>88</v>
      </c>
      <c r="D204" s="138" t="s">
        <v>33</v>
      </c>
      <c r="E204" s="81" t="s">
        <v>217</v>
      </c>
      <c r="F204" s="138" t="s">
        <v>90</v>
      </c>
      <c r="G204" s="138">
        <v>2</v>
      </c>
      <c r="H204" s="154">
        <v>500</v>
      </c>
      <c r="I204" s="138" t="s">
        <v>91</v>
      </c>
      <c r="J204" s="135">
        <v>26.45</v>
      </c>
      <c r="K204" s="138" t="str">
        <f>I204</f>
        <v>DD BH Telecom</v>
      </c>
      <c r="L204" s="81"/>
      <c r="M204" s="135">
        <f>J204</f>
        <v>26.45</v>
      </c>
      <c r="N204" s="135">
        <f>M204*1.17</f>
        <v>30.946499999999997</v>
      </c>
      <c r="O204" s="85"/>
      <c r="P204" s="11">
        <f>M204+M201+M198+M195+M192+M189+M186+M183</f>
        <v>205.7</v>
      </c>
    </row>
    <row r="205" spans="1:16" ht="15" customHeight="1" x14ac:dyDescent="0.25">
      <c r="A205" s="153"/>
      <c r="B205" s="139"/>
      <c r="C205" s="139"/>
      <c r="D205" s="139"/>
      <c r="E205" s="81" t="s">
        <v>210</v>
      </c>
      <c r="F205" s="139"/>
      <c r="G205" s="139"/>
      <c r="H205" s="155"/>
      <c r="I205" s="139"/>
      <c r="J205" s="136"/>
      <c r="K205" s="139"/>
      <c r="L205" s="81"/>
      <c r="M205" s="136"/>
      <c r="N205" s="136"/>
      <c r="O205" s="85"/>
    </row>
    <row r="206" spans="1:16" ht="15" customHeight="1" x14ac:dyDescent="0.25">
      <c r="A206" s="153"/>
      <c r="B206" s="140"/>
      <c r="C206" s="140"/>
      <c r="D206" s="140"/>
      <c r="E206" s="84"/>
      <c r="F206" s="140"/>
      <c r="G206" s="140"/>
      <c r="H206" s="156"/>
      <c r="I206" s="140"/>
      <c r="J206" s="137"/>
      <c r="K206" s="140"/>
      <c r="L206" s="81"/>
      <c r="M206" s="137"/>
      <c r="N206" s="137"/>
      <c r="O206" s="85"/>
    </row>
    <row r="207" spans="1:16" ht="15" customHeight="1" x14ac:dyDescent="0.25">
      <c r="A207" s="141">
        <v>68</v>
      </c>
      <c r="B207" s="138" t="s">
        <v>87</v>
      </c>
      <c r="C207" s="138" t="s">
        <v>88</v>
      </c>
      <c r="D207" s="138" t="s">
        <v>33</v>
      </c>
      <c r="E207" s="81" t="s">
        <v>218</v>
      </c>
      <c r="F207" s="138" t="s">
        <v>219</v>
      </c>
      <c r="G207" s="138">
        <v>5</v>
      </c>
      <c r="H207" s="154">
        <v>150</v>
      </c>
      <c r="I207" s="138" t="s">
        <v>91</v>
      </c>
      <c r="J207" s="135">
        <v>7.99</v>
      </c>
      <c r="K207" s="138" t="str">
        <f>I207</f>
        <v>DD BH Telecom</v>
      </c>
      <c r="L207" s="81"/>
      <c r="M207" s="135">
        <f>J207</f>
        <v>7.99</v>
      </c>
      <c r="N207" s="138">
        <f>M207*1.17</f>
        <v>9.3483000000000001</v>
      </c>
      <c r="O207" s="85"/>
    </row>
    <row r="208" spans="1:16" ht="30" x14ac:dyDescent="0.25">
      <c r="A208" s="142"/>
      <c r="B208" s="139"/>
      <c r="C208" s="139"/>
      <c r="D208" s="139"/>
      <c r="E208" s="81" t="s">
        <v>220</v>
      </c>
      <c r="F208" s="139"/>
      <c r="G208" s="139"/>
      <c r="H208" s="155"/>
      <c r="I208" s="139"/>
      <c r="J208" s="136"/>
      <c r="K208" s="139"/>
      <c r="L208" s="81"/>
      <c r="M208" s="136"/>
      <c r="N208" s="139"/>
      <c r="O208" s="85"/>
    </row>
    <row r="209" spans="1:15" ht="15" customHeight="1" x14ac:dyDescent="0.25">
      <c r="A209" s="143"/>
      <c r="B209" s="140"/>
      <c r="C209" s="140"/>
      <c r="D209" s="140"/>
      <c r="E209" s="84"/>
      <c r="F209" s="140"/>
      <c r="G209" s="140"/>
      <c r="H209" s="156"/>
      <c r="I209" s="140"/>
      <c r="J209" s="137"/>
      <c r="K209" s="140"/>
      <c r="L209" s="81"/>
      <c r="M209" s="137"/>
      <c r="N209" s="140"/>
      <c r="O209" s="85"/>
    </row>
    <row r="210" spans="1:15" ht="15" customHeight="1" x14ac:dyDescent="0.25">
      <c r="A210" s="141">
        <v>69</v>
      </c>
      <c r="B210" s="138" t="s">
        <v>87</v>
      </c>
      <c r="C210" s="138" t="s">
        <v>88</v>
      </c>
      <c r="D210" s="138" t="s">
        <v>33</v>
      </c>
      <c r="E210" s="81" t="s">
        <v>221</v>
      </c>
      <c r="F210" s="138" t="s">
        <v>219</v>
      </c>
      <c r="G210" s="138">
        <v>5</v>
      </c>
      <c r="H210" s="154">
        <v>150</v>
      </c>
      <c r="I210" s="138" t="s">
        <v>91</v>
      </c>
      <c r="J210" s="135">
        <v>7.99</v>
      </c>
      <c r="K210" s="138" t="str">
        <f>I210</f>
        <v>DD BH Telecom</v>
      </c>
      <c r="L210" s="81"/>
      <c r="M210" s="135">
        <f>J210</f>
        <v>7.99</v>
      </c>
      <c r="N210" s="138">
        <f>M210*1.17</f>
        <v>9.3483000000000001</v>
      </c>
      <c r="O210" s="85"/>
    </row>
    <row r="211" spans="1:15" ht="30" x14ac:dyDescent="0.25">
      <c r="A211" s="142"/>
      <c r="B211" s="139"/>
      <c r="C211" s="139"/>
      <c r="D211" s="139"/>
      <c r="E211" s="81" t="s">
        <v>220</v>
      </c>
      <c r="F211" s="139"/>
      <c r="G211" s="139"/>
      <c r="H211" s="155"/>
      <c r="I211" s="139"/>
      <c r="J211" s="136"/>
      <c r="K211" s="139"/>
      <c r="L211" s="81"/>
      <c r="M211" s="136"/>
      <c r="N211" s="139"/>
      <c r="O211" s="85"/>
    </row>
    <row r="212" spans="1:15" ht="15" customHeight="1" x14ac:dyDescent="0.25">
      <c r="A212" s="143"/>
      <c r="B212" s="140"/>
      <c r="C212" s="140"/>
      <c r="D212" s="140"/>
      <c r="E212" s="84"/>
      <c r="F212" s="140"/>
      <c r="G212" s="140"/>
      <c r="H212" s="156"/>
      <c r="I212" s="140"/>
      <c r="J212" s="137"/>
      <c r="K212" s="140"/>
      <c r="L212" s="81"/>
      <c r="M212" s="137"/>
      <c r="N212" s="140"/>
      <c r="O212" s="85"/>
    </row>
    <row r="213" spans="1:15" ht="15" customHeight="1" x14ac:dyDescent="0.25">
      <c r="A213" s="153">
        <v>70</v>
      </c>
      <c r="B213" s="138" t="s">
        <v>87</v>
      </c>
      <c r="C213" s="138" t="s">
        <v>88</v>
      </c>
      <c r="D213" s="138" t="s">
        <v>33</v>
      </c>
      <c r="E213" s="81" t="s">
        <v>222</v>
      </c>
      <c r="F213" s="138" t="s">
        <v>219</v>
      </c>
      <c r="G213" s="138">
        <v>5</v>
      </c>
      <c r="H213" s="154">
        <v>150</v>
      </c>
      <c r="I213" s="138" t="s">
        <v>91</v>
      </c>
      <c r="J213" s="135">
        <v>7.99</v>
      </c>
      <c r="K213" s="138" t="str">
        <f>I213</f>
        <v>DD BH Telecom</v>
      </c>
      <c r="L213" s="81"/>
      <c r="M213" s="135">
        <f>J213</f>
        <v>7.99</v>
      </c>
      <c r="N213" s="138">
        <f>M213*1.17</f>
        <v>9.3483000000000001</v>
      </c>
      <c r="O213" s="85"/>
    </row>
    <row r="214" spans="1:15" ht="30" x14ac:dyDescent="0.25">
      <c r="A214" s="153"/>
      <c r="B214" s="139"/>
      <c r="C214" s="139"/>
      <c r="D214" s="139"/>
      <c r="E214" s="81" t="s">
        <v>220</v>
      </c>
      <c r="F214" s="139"/>
      <c r="G214" s="139"/>
      <c r="H214" s="155"/>
      <c r="I214" s="139"/>
      <c r="J214" s="136"/>
      <c r="K214" s="139"/>
      <c r="L214" s="81"/>
      <c r="M214" s="136"/>
      <c r="N214" s="139"/>
      <c r="O214" s="85"/>
    </row>
    <row r="215" spans="1:15" ht="15" customHeight="1" x14ac:dyDescent="0.25">
      <c r="A215" s="153"/>
      <c r="B215" s="140"/>
      <c r="C215" s="140"/>
      <c r="D215" s="140"/>
      <c r="E215" s="84"/>
      <c r="F215" s="140"/>
      <c r="G215" s="140"/>
      <c r="H215" s="156"/>
      <c r="I215" s="140"/>
      <c r="J215" s="137"/>
      <c r="K215" s="140"/>
      <c r="L215" s="81"/>
      <c r="M215" s="137"/>
      <c r="N215" s="140"/>
      <c r="O215" s="85"/>
    </row>
    <row r="216" spans="1:15" ht="15" customHeight="1" x14ac:dyDescent="0.25">
      <c r="A216" s="141">
        <v>71</v>
      </c>
      <c r="B216" s="138" t="s">
        <v>87</v>
      </c>
      <c r="C216" s="138" t="s">
        <v>88</v>
      </c>
      <c r="D216" s="138" t="s">
        <v>33</v>
      </c>
      <c r="E216" s="81" t="s">
        <v>223</v>
      </c>
      <c r="F216" s="138" t="s">
        <v>219</v>
      </c>
      <c r="G216" s="138">
        <v>5</v>
      </c>
      <c r="H216" s="154">
        <v>150</v>
      </c>
      <c r="I216" s="138" t="s">
        <v>91</v>
      </c>
      <c r="J216" s="135">
        <v>7.99</v>
      </c>
      <c r="K216" s="138" t="str">
        <f>I216</f>
        <v>DD BH Telecom</v>
      </c>
      <c r="L216" s="81"/>
      <c r="M216" s="135">
        <f>J216</f>
        <v>7.99</v>
      </c>
      <c r="N216" s="138">
        <f>M216*1.17</f>
        <v>9.3483000000000001</v>
      </c>
      <c r="O216" s="85"/>
    </row>
    <row r="217" spans="1:15" ht="15" customHeight="1" x14ac:dyDescent="0.25">
      <c r="A217" s="142"/>
      <c r="B217" s="139"/>
      <c r="C217" s="139"/>
      <c r="D217" s="139"/>
      <c r="E217" s="81" t="s">
        <v>220</v>
      </c>
      <c r="F217" s="139"/>
      <c r="G217" s="139"/>
      <c r="H217" s="155"/>
      <c r="I217" s="139"/>
      <c r="J217" s="136"/>
      <c r="K217" s="139"/>
      <c r="L217" s="81"/>
      <c r="M217" s="136"/>
      <c r="N217" s="139"/>
      <c r="O217" s="85"/>
    </row>
    <row r="218" spans="1:15" ht="15" customHeight="1" x14ac:dyDescent="0.25">
      <c r="A218" s="143"/>
      <c r="B218" s="140"/>
      <c r="C218" s="140"/>
      <c r="D218" s="140"/>
      <c r="E218" s="84"/>
      <c r="F218" s="140"/>
      <c r="G218" s="140"/>
      <c r="H218" s="156"/>
      <c r="I218" s="140"/>
      <c r="J218" s="137"/>
      <c r="K218" s="140"/>
      <c r="L218" s="81"/>
      <c r="M218" s="137"/>
      <c r="N218" s="140"/>
      <c r="O218" s="85"/>
    </row>
    <row r="219" spans="1:15" ht="15" customHeight="1" x14ac:dyDescent="0.25">
      <c r="A219" s="141">
        <v>72</v>
      </c>
      <c r="B219" s="138" t="s">
        <v>87</v>
      </c>
      <c r="C219" s="138" t="s">
        <v>88</v>
      </c>
      <c r="D219" s="138" t="s">
        <v>33</v>
      </c>
      <c r="E219" s="81" t="s">
        <v>224</v>
      </c>
      <c r="F219" s="138" t="s">
        <v>219</v>
      </c>
      <c r="G219" s="138">
        <v>5</v>
      </c>
      <c r="H219" s="154">
        <v>150</v>
      </c>
      <c r="I219" s="138" t="s">
        <v>91</v>
      </c>
      <c r="J219" s="135">
        <v>7.99</v>
      </c>
      <c r="K219" s="138" t="str">
        <f>I219</f>
        <v>DD BH Telecom</v>
      </c>
      <c r="L219" s="81"/>
      <c r="M219" s="135">
        <f>J219</f>
        <v>7.99</v>
      </c>
      <c r="N219" s="138">
        <f>M219*1.17</f>
        <v>9.3483000000000001</v>
      </c>
      <c r="O219" s="85"/>
    </row>
    <row r="220" spans="1:15" ht="15" customHeight="1" x14ac:dyDescent="0.25">
      <c r="A220" s="142"/>
      <c r="B220" s="139"/>
      <c r="C220" s="139"/>
      <c r="D220" s="139"/>
      <c r="E220" s="81" t="s">
        <v>220</v>
      </c>
      <c r="F220" s="139"/>
      <c r="G220" s="139"/>
      <c r="H220" s="155"/>
      <c r="I220" s="139"/>
      <c r="J220" s="136"/>
      <c r="K220" s="139"/>
      <c r="L220" s="81"/>
      <c r="M220" s="136"/>
      <c r="N220" s="139"/>
      <c r="O220" s="85"/>
    </row>
    <row r="221" spans="1:15" ht="15" customHeight="1" x14ac:dyDescent="0.25">
      <c r="A221" s="143"/>
      <c r="B221" s="140"/>
      <c r="C221" s="140"/>
      <c r="D221" s="140"/>
      <c r="E221" s="84"/>
      <c r="F221" s="140"/>
      <c r="G221" s="140"/>
      <c r="H221" s="156"/>
      <c r="I221" s="140"/>
      <c r="J221" s="137"/>
      <c r="K221" s="140"/>
      <c r="L221" s="81"/>
      <c r="M221" s="137"/>
      <c r="N221" s="140"/>
      <c r="O221" s="85"/>
    </row>
    <row r="222" spans="1:15" ht="15" customHeight="1" x14ac:dyDescent="0.25">
      <c r="A222" s="153">
        <v>73</v>
      </c>
      <c r="B222" s="138" t="s">
        <v>87</v>
      </c>
      <c r="C222" s="138" t="s">
        <v>88</v>
      </c>
      <c r="D222" s="138" t="s">
        <v>33</v>
      </c>
      <c r="E222" s="81" t="s">
        <v>225</v>
      </c>
      <c r="F222" s="138" t="s">
        <v>219</v>
      </c>
      <c r="G222" s="138">
        <v>5</v>
      </c>
      <c r="H222" s="154">
        <v>150</v>
      </c>
      <c r="I222" s="138" t="s">
        <v>91</v>
      </c>
      <c r="J222" s="135">
        <v>7.99</v>
      </c>
      <c r="K222" s="138" t="str">
        <f>I222</f>
        <v>DD BH Telecom</v>
      </c>
      <c r="L222" s="81"/>
      <c r="M222" s="135">
        <f>J222</f>
        <v>7.99</v>
      </c>
      <c r="N222" s="138">
        <f>M222*1.17</f>
        <v>9.3483000000000001</v>
      </c>
      <c r="O222" s="85"/>
    </row>
    <row r="223" spans="1:15" ht="30" x14ac:dyDescent="0.25">
      <c r="A223" s="153"/>
      <c r="B223" s="139"/>
      <c r="C223" s="139"/>
      <c r="D223" s="139"/>
      <c r="E223" s="81" t="s">
        <v>220</v>
      </c>
      <c r="F223" s="139"/>
      <c r="G223" s="139"/>
      <c r="H223" s="155"/>
      <c r="I223" s="139"/>
      <c r="J223" s="136"/>
      <c r="K223" s="139"/>
      <c r="L223" s="81"/>
      <c r="M223" s="136"/>
      <c r="N223" s="139"/>
      <c r="O223" s="85"/>
    </row>
    <row r="224" spans="1:15" ht="15" customHeight="1" x14ac:dyDescent="0.25">
      <c r="A224" s="153"/>
      <c r="B224" s="140"/>
      <c r="C224" s="140"/>
      <c r="D224" s="140"/>
      <c r="E224" s="84"/>
      <c r="F224" s="140"/>
      <c r="G224" s="140"/>
      <c r="H224" s="156"/>
      <c r="I224" s="140"/>
      <c r="J224" s="137"/>
      <c r="K224" s="140"/>
      <c r="L224" s="81"/>
      <c r="M224" s="137"/>
      <c r="N224" s="140"/>
      <c r="O224" s="85"/>
    </row>
    <row r="225" spans="1:17" ht="15" customHeight="1" x14ac:dyDescent="0.25">
      <c r="A225" s="141">
        <v>74</v>
      </c>
      <c r="B225" s="138" t="s">
        <v>87</v>
      </c>
      <c r="C225" s="138" t="s">
        <v>88</v>
      </c>
      <c r="D225" s="138" t="s">
        <v>33</v>
      </c>
      <c r="E225" s="81" t="s">
        <v>226</v>
      </c>
      <c r="F225" s="138" t="s">
        <v>219</v>
      </c>
      <c r="G225" s="138">
        <v>5</v>
      </c>
      <c r="H225" s="154">
        <v>150</v>
      </c>
      <c r="I225" s="138" t="s">
        <v>91</v>
      </c>
      <c r="J225" s="135">
        <v>7.99</v>
      </c>
      <c r="K225" s="138" t="str">
        <f>I225</f>
        <v>DD BH Telecom</v>
      </c>
      <c r="L225" s="81"/>
      <c r="M225" s="135">
        <f>J225</f>
        <v>7.99</v>
      </c>
      <c r="N225" s="138">
        <f>M225*1.17</f>
        <v>9.3483000000000001</v>
      </c>
      <c r="O225" s="85"/>
    </row>
    <row r="226" spans="1:17" ht="30" x14ac:dyDescent="0.25">
      <c r="A226" s="142"/>
      <c r="B226" s="139"/>
      <c r="C226" s="139"/>
      <c r="D226" s="139"/>
      <c r="E226" s="81" t="s">
        <v>220</v>
      </c>
      <c r="F226" s="139"/>
      <c r="G226" s="139"/>
      <c r="H226" s="155"/>
      <c r="I226" s="139"/>
      <c r="J226" s="136"/>
      <c r="K226" s="139"/>
      <c r="L226" s="81"/>
      <c r="M226" s="136"/>
      <c r="N226" s="139"/>
      <c r="O226" s="85"/>
    </row>
    <row r="227" spans="1:17" ht="15" customHeight="1" x14ac:dyDescent="0.25">
      <c r="A227" s="143"/>
      <c r="B227" s="140"/>
      <c r="C227" s="140"/>
      <c r="D227" s="140"/>
      <c r="E227" s="84"/>
      <c r="F227" s="140"/>
      <c r="G227" s="140"/>
      <c r="H227" s="156"/>
      <c r="I227" s="140"/>
      <c r="J227" s="137"/>
      <c r="K227" s="140"/>
      <c r="L227" s="81"/>
      <c r="M227" s="137"/>
      <c r="N227" s="140"/>
      <c r="O227" s="85"/>
    </row>
    <row r="228" spans="1:17" ht="15" customHeight="1" x14ac:dyDescent="0.25">
      <c r="A228" s="141">
        <v>75</v>
      </c>
      <c r="B228" s="138" t="s">
        <v>87</v>
      </c>
      <c r="C228" s="138" t="s">
        <v>88</v>
      </c>
      <c r="D228" s="138" t="s">
        <v>33</v>
      </c>
      <c r="E228" s="81" t="s">
        <v>227</v>
      </c>
      <c r="F228" s="138" t="s">
        <v>219</v>
      </c>
      <c r="G228" s="138">
        <v>5</v>
      </c>
      <c r="H228" s="154">
        <v>150</v>
      </c>
      <c r="I228" s="138" t="s">
        <v>91</v>
      </c>
      <c r="J228" s="135">
        <v>7.99</v>
      </c>
      <c r="K228" s="138" t="str">
        <f>I228</f>
        <v>DD BH Telecom</v>
      </c>
      <c r="L228" s="81"/>
      <c r="M228" s="135">
        <f>J228</f>
        <v>7.99</v>
      </c>
      <c r="N228" s="138">
        <f>M228*1.17</f>
        <v>9.3483000000000001</v>
      </c>
      <c r="O228" s="85"/>
    </row>
    <row r="229" spans="1:17" ht="30" x14ac:dyDescent="0.25">
      <c r="A229" s="142"/>
      <c r="B229" s="139"/>
      <c r="C229" s="139"/>
      <c r="D229" s="139"/>
      <c r="E229" s="81" t="s">
        <v>220</v>
      </c>
      <c r="F229" s="139"/>
      <c r="G229" s="139"/>
      <c r="H229" s="155"/>
      <c r="I229" s="139"/>
      <c r="J229" s="136"/>
      <c r="K229" s="139"/>
      <c r="L229" s="81"/>
      <c r="M229" s="136"/>
      <c r="N229" s="139"/>
      <c r="O229" s="85"/>
      <c r="P229" s="11">
        <f>M228+M225+M222+M219+M216+M213+M210+M207</f>
        <v>63.920000000000009</v>
      </c>
    </row>
    <row r="230" spans="1:17" ht="15" customHeight="1" x14ac:dyDescent="0.25">
      <c r="A230" s="143"/>
      <c r="B230" s="140"/>
      <c r="C230" s="140"/>
      <c r="D230" s="140"/>
      <c r="E230" s="84"/>
      <c r="F230" s="140"/>
      <c r="G230" s="140"/>
      <c r="H230" s="156"/>
      <c r="I230" s="140"/>
      <c r="J230" s="137"/>
      <c r="K230" s="140"/>
      <c r="L230" s="81"/>
      <c r="M230" s="137"/>
      <c r="N230" s="140"/>
      <c r="O230" s="85"/>
    </row>
    <row r="231" spans="1:17" ht="15" customHeight="1" x14ac:dyDescent="0.25">
      <c r="A231" s="153">
        <v>76</v>
      </c>
      <c r="B231" s="138" t="s">
        <v>87</v>
      </c>
      <c r="C231" s="138" t="s">
        <v>88</v>
      </c>
      <c r="D231" s="138" t="s">
        <v>33</v>
      </c>
      <c r="E231" s="81" t="s">
        <v>231</v>
      </c>
      <c r="F231" s="138" t="s">
        <v>229</v>
      </c>
      <c r="G231" s="138">
        <v>10</v>
      </c>
      <c r="H231" s="154">
        <v>1000</v>
      </c>
      <c r="I231" s="138" t="s">
        <v>230</v>
      </c>
      <c r="J231" s="135">
        <v>65</v>
      </c>
      <c r="K231" s="138" t="str">
        <f>I231</f>
        <v>Auto taxi Čemo Emir</v>
      </c>
      <c r="L231" s="81"/>
      <c r="M231" s="135">
        <f>J231</f>
        <v>65</v>
      </c>
      <c r="N231" s="138">
        <f>M231*1.17</f>
        <v>76.05</v>
      </c>
      <c r="O231" s="85"/>
    </row>
    <row r="232" spans="1:17" ht="15" customHeight="1" x14ac:dyDescent="0.25">
      <c r="A232" s="153"/>
      <c r="B232" s="139"/>
      <c r="C232" s="139"/>
      <c r="D232" s="139"/>
      <c r="E232" s="81" t="s">
        <v>228</v>
      </c>
      <c r="F232" s="139"/>
      <c r="G232" s="139"/>
      <c r="H232" s="155"/>
      <c r="I232" s="139"/>
      <c r="J232" s="136"/>
      <c r="K232" s="139"/>
      <c r="L232" s="81"/>
      <c r="M232" s="136"/>
      <c r="N232" s="139"/>
      <c r="O232" s="85"/>
    </row>
    <row r="233" spans="1:17" ht="15" customHeight="1" x14ac:dyDescent="0.25">
      <c r="A233" s="153"/>
      <c r="B233" s="140"/>
      <c r="C233" s="140"/>
      <c r="D233" s="140"/>
      <c r="E233" s="84"/>
      <c r="F233" s="140"/>
      <c r="G233" s="140"/>
      <c r="H233" s="156"/>
      <c r="I233" s="140"/>
      <c r="J233" s="137"/>
      <c r="K233" s="140"/>
      <c r="L233" s="81"/>
      <c r="M233" s="137"/>
      <c r="N233" s="140"/>
      <c r="O233" s="85"/>
      <c r="Q233" s="11">
        <f>M237+M234+M231</f>
        <v>260</v>
      </c>
    </row>
    <row r="234" spans="1:17" ht="15" customHeight="1" x14ac:dyDescent="0.25">
      <c r="A234" s="141">
        <v>77</v>
      </c>
      <c r="B234" s="138" t="s">
        <v>87</v>
      </c>
      <c r="C234" s="138" t="s">
        <v>88</v>
      </c>
      <c r="D234" s="138" t="s">
        <v>33</v>
      </c>
      <c r="E234" s="81" t="s">
        <v>232</v>
      </c>
      <c r="F234" s="138" t="s">
        <v>229</v>
      </c>
      <c r="G234" s="138">
        <v>10</v>
      </c>
      <c r="H234" s="154">
        <v>1000</v>
      </c>
      <c r="I234" s="138" t="s">
        <v>230</v>
      </c>
      <c r="J234" s="135">
        <v>90</v>
      </c>
      <c r="K234" s="138" t="str">
        <f>I234</f>
        <v>Auto taxi Čemo Emir</v>
      </c>
      <c r="L234" s="81"/>
      <c r="M234" s="135">
        <f>J234</f>
        <v>90</v>
      </c>
      <c r="N234" s="138">
        <f>M234*1.17</f>
        <v>105.3</v>
      </c>
      <c r="O234" s="85"/>
    </row>
    <row r="235" spans="1:17" ht="15" customHeight="1" x14ac:dyDescent="0.25">
      <c r="A235" s="142"/>
      <c r="B235" s="139"/>
      <c r="C235" s="139"/>
      <c r="D235" s="139"/>
      <c r="E235" s="81" t="s">
        <v>228</v>
      </c>
      <c r="F235" s="139"/>
      <c r="G235" s="139"/>
      <c r="H235" s="155"/>
      <c r="I235" s="139"/>
      <c r="J235" s="136"/>
      <c r="K235" s="139"/>
      <c r="L235" s="81"/>
      <c r="M235" s="136"/>
      <c r="N235" s="139"/>
      <c r="O235" s="85"/>
    </row>
    <row r="236" spans="1:17" ht="15" customHeight="1" x14ac:dyDescent="0.25">
      <c r="A236" s="143"/>
      <c r="B236" s="140"/>
      <c r="C236" s="140"/>
      <c r="D236" s="140"/>
      <c r="E236" s="84"/>
      <c r="F236" s="140"/>
      <c r="G236" s="140"/>
      <c r="H236" s="156"/>
      <c r="I236" s="140"/>
      <c r="J236" s="137"/>
      <c r="K236" s="140"/>
      <c r="L236" s="81"/>
      <c r="M236" s="137"/>
      <c r="N236" s="140"/>
      <c r="O236" s="85"/>
    </row>
    <row r="237" spans="1:17" ht="15" customHeight="1" x14ac:dyDescent="0.25">
      <c r="A237" s="141">
        <v>78</v>
      </c>
      <c r="B237" s="138" t="s">
        <v>87</v>
      </c>
      <c r="C237" s="138" t="s">
        <v>88</v>
      </c>
      <c r="D237" s="138" t="s">
        <v>33</v>
      </c>
      <c r="E237" s="81" t="s">
        <v>233</v>
      </c>
      <c r="F237" s="138" t="s">
        <v>229</v>
      </c>
      <c r="G237" s="138">
        <v>10</v>
      </c>
      <c r="H237" s="154">
        <v>1000</v>
      </c>
      <c r="I237" s="138" t="s">
        <v>230</v>
      </c>
      <c r="J237" s="135">
        <v>105</v>
      </c>
      <c r="K237" s="138" t="str">
        <f>I237</f>
        <v>Auto taxi Čemo Emir</v>
      </c>
      <c r="L237" s="81"/>
      <c r="M237" s="135">
        <f>J237</f>
        <v>105</v>
      </c>
      <c r="N237" s="138">
        <f>M237*1.17</f>
        <v>122.85</v>
      </c>
      <c r="O237" s="85"/>
    </row>
    <row r="238" spans="1:17" ht="15" customHeight="1" x14ac:dyDescent="0.25">
      <c r="A238" s="142"/>
      <c r="B238" s="139"/>
      <c r="C238" s="139"/>
      <c r="D238" s="139"/>
      <c r="E238" s="81" t="s">
        <v>228</v>
      </c>
      <c r="F238" s="139"/>
      <c r="G238" s="139"/>
      <c r="H238" s="155"/>
      <c r="I238" s="139"/>
      <c r="J238" s="136"/>
      <c r="K238" s="139"/>
      <c r="L238" s="81"/>
      <c r="M238" s="136"/>
      <c r="N238" s="139"/>
      <c r="O238" s="85"/>
    </row>
    <row r="239" spans="1:17" ht="15" customHeight="1" x14ac:dyDescent="0.25">
      <c r="A239" s="143"/>
      <c r="B239" s="140"/>
      <c r="C239" s="140"/>
      <c r="D239" s="140"/>
      <c r="E239" s="84"/>
      <c r="F239" s="140"/>
      <c r="G239" s="140"/>
      <c r="H239" s="156"/>
      <c r="I239" s="140"/>
      <c r="J239" s="137"/>
      <c r="K239" s="140"/>
      <c r="L239" s="81"/>
      <c r="M239" s="137"/>
      <c r="N239" s="140"/>
      <c r="O239" s="85"/>
    </row>
    <row r="240" spans="1:17" ht="15" customHeight="1" x14ac:dyDescent="0.25">
      <c r="A240" s="153">
        <v>79</v>
      </c>
      <c r="B240" s="138" t="s">
        <v>87</v>
      </c>
      <c r="C240" s="138" t="s">
        <v>88</v>
      </c>
      <c r="D240" s="138" t="s">
        <v>33</v>
      </c>
      <c r="E240" s="81" t="s">
        <v>234</v>
      </c>
      <c r="F240" s="138" t="s">
        <v>229</v>
      </c>
      <c r="G240" s="138">
        <v>10</v>
      </c>
      <c r="H240" s="154">
        <v>1000</v>
      </c>
      <c r="I240" s="138" t="s">
        <v>230</v>
      </c>
      <c r="J240" s="135">
        <v>45</v>
      </c>
      <c r="K240" s="138" t="str">
        <f>I240</f>
        <v>Auto taxi Čemo Emir</v>
      </c>
      <c r="L240" s="81"/>
      <c r="M240" s="135">
        <f>J240</f>
        <v>45</v>
      </c>
      <c r="N240" s="138">
        <f>M240*1.17</f>
        <v>52.65</v>
      </c>
      <c r="O240" s="85"/>
    </row>
    <row r="241" spans="1:16" ht="15" customHeight="1" x14ac:dyDescent="0.25">
      <c r="A241" s="153"/>
      <c r="B241" s="139"/>
      <c r="C241" s="139"/>
      <c r="D241" s="139"/>
      <c r="E241" s="81" t="s">
        <v>228</v>
      </c>
      <c r="F241" s="139"/>
      <c r="G241" s="139"/>
      <c r="H241" s="155"/>
      <c r="I241" s="139"/>
      <c r="J241" s="136"/>
      <c r="K241" s="139"/>
      <c r="L241" s="81"/>
      <c r="M241" s="136"/>
      <c r="N241" s="139"/>
      <c r="O241" s="85"/>
    </row>
    <row r="242" spans="1:16" ht="15" customHeight="1" x14ac:dyDescent="0.25">
      <c r="A242" s="153"/>
      <c r="B242" s="140"/>
      <c r="C242" s="140"/>
      <c r="D242" s="140"/>
      <c r="E242" s="84"/>
      <c r="F242" s="140"/>
      <c r="G242" s="140"/>
      <c r="H242" s="156"/>
      <c r="I242" s="140"/>
      <c r="J242" s="137"/>
      <c r="K242" s="140"/>
      <c r="L242" s="81"/>
      <c r="M242" s="137"/>
      <c r="N242" s="140"/>
      <c r="O242" s="85"/>
    </row>
    <row r="243" spans="1:16" ht="15" customHeight="1" x14ac:dyDescent="0.25">
      <c r="A243" s="141">
        <v>80</v>
      </c>
      <c r="B243" s="138" t="s">
        <v>87</v>
      </c>
      <c r="C243" s="138" t="s">
        <v>88</v>
      </c>
      <c r="D243" s="138" t="s">
        <v>33</v>
      </c>
      <c r="E243" s="81" t="s">
        <v>235</v>
      </c>
      <c r="F243" s="138" t="s">
        <v>236</v>
      </c>
      <c r="G243" s="138">
        <v>37</v>
      </c>
      <c r="H243" s="154">
        <v>250</v>
      </c>
      <c r="I243" s="138" t="s">
        <v>238</v>
      </c>
      <c r="J243" s="135">
        <v>205.13</v>
      </c>
      <c r="K243" s="138" t="str">
        <f>I243</f>
        <v>JP NIO SL.LIST BIH</v>
      </c>
      <c r="L243" s="81"/>
      <c r="M243" s="135">
        <f>J243</f>
        <v>205.13</v>
      </c>
      <c r="N243" s="138">
        <f>M243*1.17</f>
        <v>240.00209999999998</v>
      </c>
      <c r="O243" s="85"/>
    </row>
    <row r="244" spans="1:16" ht="30" x14ac:dyDescent="0.25">
      <c r="A244" s="142"/>
      <c r="B244" s="139"/>
      <c r="C244" s="139"/>
      <c r="D244" s="139"/>
      <c r="E244" s="81" t="s">
        <v>237</v>
      </c>
      <c r="F244" s="139"/>
      <c r="G244" s="139"/>
      <c r="H244" s="155"/>
      <c r="I244" s="139"/>
      <c r="J244" s="136"/>
      <c r="K244" s="139"/>
      <c r="L244" s="81"/>
      <c r="M244" s="136"/>
      <c r="N244" s="139"/>
      <c r="O244" s="85"/>
    </row>
    <row r="245" spans="1:16" ht="15" customHeight="1" x14ac:dyDescent="0.25">
      <c r="A245" s="143"/>
      <c r="B245" s="140"/>
      <c r="C245" s="140"/>
      <c r="D245" s="140"/>
      <c r="E245" s="84"/>
      <c r="F245" s="140"/>
      <c r="G245" s="140"/>
      <c r="H245" s="156"/>
      <c r="I245" s="140"/>
      <c r="J245" s="137"/>
      <c r="K245" s="140"/>
      <c r="L245" s="81"/>
      <c r="M245" s="137"/>
      <c r="N245" s="140"/>
      <c r="O245" s="85"/>
    </row>
    <row r="246" spans="1:16" ht="15" customHeight="1" x14ac:dyDescent="0.25">
      <c r="A246" s="141">
        <v>81</v>
      </c>
      <c r="B246" s="138" t="s">
        <v>87</v>
      </c>
      <c r="C246" s="138" t="s">
        <v>88</v>
      </c>
      <c r="D246" s="138" t="s">
        <v>33</v>
      </c>
      <c r="E246" s="81" t="s">
        <v>239</v>
      </c>
      <c r="F246" s="138" t="s">
        <v>236</v>
      </c>
      <c r="G246" s="138">
        <v>37</v>
      </c>
      <c r="H246" s="154">
        <v>250</v>
      </c>
      <c r="I246" s="138" t="s">
        <v>238</v>
      </c>
      <c r="J246" s="135">
        <v>79.319999999999993</v>
      </c>
      <c r="K246" s="138" t="str">
        <f>I246</f>
        <v>JP NIO SL.LIST BIH</v>
      </c>
      <c r="L246" s="81"/>
      <c r="M246" s="135">
        <f>J246</f>
        <v>79.319999999999993</v>
      </c>
      <c r="N246" s="138">
        <f>M246*1.17</f>
        <v>92.804399999999987</v>
      </c>
      <c r="O246" s="85"/>
    </row>
    <row r="247" spans="1:16" ht="30" x14ac:dyDescent="0.25">
      <c r="A247" s="142"/>
      <c r="B247" s="139"/>
      <c r="C247" s="139"/>
      <c r="D247" s="139"/>
      <c r="E247" s="81" t="s">
        <v>237</v>
      </c>
      <c r="F247" s="139"/>
      <c r="G247" s="139"/>
      <c r="H247" s="155"/>
      <c r="I247" s="139"/>
      <c r="J247" s="136"/>
      <c r="K247" s="139"/>
      <c r="L247" s="81"/>
      <c r="M247" s="136"/>
      <c r="N247" s="139"/>
      <c r="O247" s="85"/>
      <c r="P247" s="11">
        <f>M243+M246</f>
        <v>284.45</v>
      </c>
    </row>
    <row r="248" spans="1:16" ht="15" customHeight="1" x14ac:dyDescent="0.25">
      <c r="A248" s="143"/>
      <c r="B248" s="140"/>
      <c r="C248" s="140"/>
      <c r="D248" s="140"/>
      <c r="E248" s="84"/>
      <c r="F248" s="140"/>
      <c r="G248" s="140"/>
      <c r="H248" s="156"/>
      <c r="I248" s="140"/>
      <c r="J248" s="137"/>
      <c r="K248" s="140"/>
      <c r="L248" s="81"/>
      <c r="M248" s="137"/>
      <c r="N248" s="140"/>
      <c r="O248" s="85"/>
    </row>
    <row r="249" spans="1:16" ht="15" customHeight="1" x14ac:dyDescent="0.25">
      <c r="A249" s="153">
        <v>82</v>
      </c>
      <c r="B249" s="138" t="s">
        <v>87</v>
      </c>
      <c r="C249" s="138" t="s">
        <v>88</v>
      </c>
      <c r="D249" s="138" t="s">
        <v>33</v>
      </c>
      <c r="E249" s="81" t="s">
        <v>240</v>
      </c>
      <c r="F249" s="138" t="s">
        <v>242</v>
      </c>
      <c r="G249" s="138">
        <v>8</v>
      </c>
      <c r="H249" s="154">
        <v>1000</v>
      </c>
      <c r="I249" s="138" t="s">
        <v>243</v>
      </c>
      <c r="J249" s="135">
        <v>188.03</v>
      </c>
      <c r="K249" s="138" t="str">
        <f>I249</f>
        <v>FEB DD</v>
      </c>
      <c r="L249" s="81"/>
      <c r="M249" s="135">
        <f>J249</f>
        <v>188.03</v>
      </c>
      <c r="N249" s="138">
        <f>M249*1.17</f>
        <v>219.99509999999998</v>
      </c>
      <c r="O249" s="85"/>
    </row>
    <row r="250" spans="1:16" ht="15" customHeight="1" x14ac:dyDescent="0.25">
      <c r="A250" s="153"/>
      <c r="B250" s="139"/>
      <c r="C250" s="139"/>
      <c r="D250" s="139"/>
      <c r="E250" s="81" t="s">
        <v>241</v>
      </c>
      <c r="F250" s="139"/>
      <c r="G250" s="139"/>
      <c r="H250" s="155"/>
      <c r="I250" s="139"/>
      <c r="J250" s="136"/>
      <c r="K250" s="139"/>
      <c r="L250" s="81"/>
      <c r="M250" s="136"/>
      <c r="N250" s="139"/>
      <c r="O250" s="85"/>
    </row>
    <row r="251" spans="1:16" ht="15" customHeight="1" x14ac:dyDescent="0.25">
      <c r="A251" s="153"/>
      <c r="B251" s="140"/>
      <c r="C251" s="140"/>
      <c r="D251" s="140"/>
      <c r="E251" s="84"/>
      <c r="F251" s="140"/>
      <c r="G251" s="140"/>
      <c r="H251" s="156"/>
      <c r="I251" s="140"/>
      <c r="J251" s="137"/>
      <c r="K251" s="140"/>
      <c r="L251" s="81"/>
      <c r="M251" s="137"/>
      <c r="N251" s="140"/>
      <c r="O251" s="85"/>
    </row>
    <row r="252" spans="1:16" ht="15" customHeight="1" x14ac:dyDescent="0.25">
      <c r="A252" s="141">
        <v>83</v>
      </c>
      <c r="B252" s="138" t="s">
        <v>87</v>
      </c>
      <c r="C252" s="138" t="s">
        <v>88</v>
      </c>
      <c r="D252" s="138" t="s">
        <v>33</v>
      </c>
      <c r="E252" s="81" t="s">
        <v>244</v>
      </c>
      <c r="F252" s="138" t="s">
        <v>242</v>
      </c>
      <c r="G252" s="138">
        <v>8</v>
      </c>
      <c r="H252" s="154">
        <v>1000</v>
      </c>
      <c r="I252" s="138" t="s">
        <v>243</v>
      </c>
      <c r="J252" s="135">
        <v>213.68</v>
      </c>
      <c r="K252" s="138" t="str">
        <f>I252</f>
        <v>FEB DD</v>
      </c>
      <c r="L252" s="81"/>
      <c r="M252" s="135">
        <f>J252</f>
        <v>213.68</v>
      </c>
      <c r="N252" s="138">
        <f>M252*1.17</f>
        <v>250.00559999999999</v>
      </c>
      <c r="O252" s="85"/>
    </row>
    <row r="253" spans="1:16" ht="15" customHeight="1" x14ac:dyDescent="0.25">
      <c r="A253" s="142"/>
      <c r="B253" s="139"/>
      <c r="C253" s="139"/>
      <c r="D253" s="139"/>
      <c r="E253" s="81" t="s">
        <v>241</v>
      </c>
      <c r="F253" s="139"/>
      <c r="G253" s="139"/>
      <c r="H253" s="155"/>
      <c r="I253" s="139"/>
      <c r="J253" s="136"/>
      <c r="K253" s="139"/>
      <c r="L253" s="81"/>
      <c r="M253" s="136"/>
      <c r="N253" s="139"/>
      <c r="O253" s="85"/>
      <c r="P253" s="11">
        <f>M252+M249</f>
        <v>401.71000000000004</v>
      </c>
    </row>
    <row r="254" spans="1:16" ht="15" customHeight="1" x14ac:dyDescent="0.25">
      <c r="A254" s="143"/>
      <c r="B254" s="140"/>
      <c r="C254" s="140"/>
      <c r="D254" s="140"/>
      <c r="E254" s="84"/>
      <c r="F254" s="140"/>
      <c r="G254" s="140"/>
      <c r="H254" s="156"/>
      <c r="I254" s="140"/>
      <c r="J254" s="137"/>
      <c r="K254" s="140"/>
      <c r="L254" s="81"/>
      <c r="M254" s="137"/>
      <c r="N254" s="140"/>
      <c r="O254" s="85"/>
    </row>
    <row r="255" spans="1:16" ht="15" customHeight="1" x14ac:dyDescent="0.25">
      <c r="A255" s="141">
        <v>84</v>
      </c>
      <c r="B255" s="138" t="s">
        <v>87</v>
      </c>
      <c r="C255" s="138" t="s">
        <v>88</v>
      </c>
      <c r="D255" s="138" t="s">
        <v>33</v>
      </c>
      <c r="E255" s="81" t="s">
        <v>245</v>
      </c>
      <c r="F255" s="138" t="s">
        <v>246</v>
      </c>
      <c r="G255" s="138">
        <v>17</v>
      </c>
      <c r="H255" s="154">
        <v>3000</v>
      </c>
      <c r="I255" s="138" t="s">
        <v>248</v>
      </c>
      <c r="J255" s="135">
        <v>170.9</v>
      </c>
      <c r="K255" s="138" t="str">
        <f>I255</f>
        <v>TMP DRUŠTVO ZA ZAPOŠLJAVANJE SLIJEPIH I SLABOVIDNIH LICA</v>
      </c>
      <c r="L255" s="81"/>
      <c r="M255" s="135">
        <f>J255</f>
        <v>170.9</v>
      </c>
      <c r="N255" s="138">
        <f>M255*1.17</f>
        <v>199.953</v>
      </c>
      <c r="O255" s="85"/>
    </row>
    <row r="256" spans="1:16" ht="15" customHeight="1" x14ac:dyDescent="0.25">
      <c r="A256" s="142"/>
      <c r="B256" s="139"/>
      <c r="C256" s="139"/>
      <c r="D256" s="139"/>
      <c r="E256" s="81" t="s">
        <v>247</v>
      </c>
      <c r="F256" s="139"/>
      <c r="G256" s="139"/>
      <c r="H256" s="155"/>
      <c r="I256" s="139"/>
      <c r="J256" s="136"/>
      <c r="K256" s="139"/>
      <c r="L256" s="81"/>
      <c r="M256" s="136"/>
      <c r="N256" s="139"/>
      <c r="O256" s="85"/>
    </row>
    <row r="257" spans="1:15" ht="15" customHeight="1" x14ac:dyDescent="0.25">
      <c r="A257" s="143"/>
      <c r="B257" s="140"/>
      <c r="C257" s="140"/>
      <c r="D257" s="140"/>
      <c r="E257" s="84"/>
      <c r="F257" s="140"/>
      <c r="G257" s="140"/>
      <c r="H257" s="156"/>
      <c r="I257" s="140"/>
      <c r="J257" s="137"/>
      <c r="K257" s="140"/>
      <c r="L257" s="81"/>
      <c r="M257" s="137"/>
      <c r="N257" s="140"/>
      <c r="O257" s="85"/>
    </row>
    <row r="258" spans="1:15" ht="15" customHeight="1" x14ac:dyDescent="0.25">
      <c r="A258" s="153">
        <v>85</v>
      </c>
      <c r="B258" s="138" t="s">
        <v>87</v>
      </c>
      <c r="C258" s="138" t="s">
        <v>88</v>
      </c>
      <c r="D258" s="138" t="s">
        <v>33</v>
      </c>
      <c r="E258" s="81" t="s">
        <v>249</v>
      </c>
      <c r="F258" s="138" t="s">
        <v>246</v>
      </c>
      <c r="G258" s="138">
        <v>17</v>
      </c>
      <c r="H258" s="154">
        <v>3000</v>
      </c>
      <c r="I258" s="138" t="s">
        <v>248</v>
      </c>
      <c r="J258" s="135">
        <v>350</v>
      </c>
      <c r="K258" s="138" t="str">
        <f>I258</f>
        <v>TMP DRUŠTVO ZA ZAPOŠLJAVANJE SLIJEPIH I SLABOVIDNIH LICA</v>
      </c>
      <c r="L258" s="81"/>
      <c r="M258" s="135">
        <f>J258</f>
        <v>350</v>
      </c>
      <c r="N258" s="138">
        <f>M258*1.17</f>
        <v>409.5</v>
      </c>
      <c r="O258" s="85"/>
    </row>
    <row r="259" spans="1:15" ht="15" customHeight="1" x14ac:dyDescent="0.25">
      <c r="A259" s="153"/>
      <c r="B259" s="139"/>
      <c r="C259" s="139"/>
      <c r="D259" s="139"/>
      <c r="E259" s="81" t="s">
        <v>247</v>
      </c>
      <c r="F259" s="139"/>
      <c r="G259" s="139"/>
      <c r="H259" s="155"/>
      <c r="I259" s="139"/>
      <c r="J259" s="136"/>
      <c r="K259" s="139"/>
      <c r="L259" s="81"/>
      <c r="M259" s="136"/>
      <c r="N259" s="139"/>
      <c r="O259" s="85"/>
    </row>
    <row r="260" spans="1:15" ht="15" customHeight="1" x14ac:dyDescent="0.25">
      <c r="A260" s="153"/>
      <c r="B260" s="140"/>
      <c r="C260" s="140"/>
      <c r="D260" s="140"/>
      <c r="E260" s="84"/>
      <c r="F260" s="140"/>
      <c r="G260" s="140"/>
      <c r="H260" s="156"/>
      <c r="I260" s="140"/>
      <c r="J260" s="137"/>
      <c r="K260" s="140"/>
      <c r="L260" s="81"/>
      <c r="M260" s="137"/>
      <c r="N260" s="140"/>
      <c r="O260" s="85"/>
    </row>
    <row r="261" spans="1:15" ht="15" customHeight="1" x14ac:dyDescent="0.25">
      <c r="A261" s="141">
        <v>86</v>
      </c>
      <c r="B261" s="138" t="s">
        <v>87</v>
      </c>
      <c r="C261" s="138" t="s">
        <v>88</v>
      </c>
      <c r="D261" s="138" t="s">
        <v>31</v>
      </c>
      <c r="E261" s="81" t="s">
        <v>250</v>
      </c>
      <c r="F261" s="138" t="s">
        <v>251</v>
      </c>
      <c r="G261" s="138">
        <v>19</v>
      </c>
      <c r="H261" s="154">
        <v>1000</v>
      </c>
      <c r="I261" s="138" t="s">
        <v>252</v>
      </c>
      <c r="J261" s="135">
        <v>1000</v>
      </c>
      <c r="K261" s="138" t="str">
        <f>I261</f>
        <v>O.D. ARIETE</v>
      </c>
      <c r="L261" s="81"/>
      <c r="M261" s="135">
        <f>J261</f>
        <v>1000</v>
      </c>
      <c r="N261" s="138">
        <f>M261*1.17</f>
        <v>1170</v>
      </c>
      <c r="O261" s="85"/>
    </row>
    <row r="262" spans="1:15" ht="15" customHeight="1" x14ac:dyDescent="0.25">
      <c r="A262" s="142"/>
      <c r="B262" s="139"/>
      <c r="C262" s="139"/>
      <c r="D262" s="139"/>
      <c r="E262" s="81" t="s">
        <v>260</v>
      </c>
      <c r="F262" s="139"/>
      <c r="G262" s="139"/>
      <c r="H262" s="155"/>
      <c r="I262" s="139"/>
      <c r="J262" s="136"/>
      <c r="K262" s="139"/>
      <c r="L262" s="81"/>
      <c r="M262" s="136"/>
      <c r="N262" s="139"/>
      <c r="O262" s="85"/>
    </row>
    <row r="263" spans="1:15" ht="15" customHeight="1" x14ac:dyDescent="0.25">
      <c r="A263" s="143"/>
      <c r="B263" s="140"/>
      <c r="C263" s="140"/>
      <c r="D263" s="140"/>
      <c r="E263" s="84"/>
      <c r="F263" s="140"/>
      <c r="G263" s="140"/>
      <c r="H263" s="156"/>
      <c r="I263" s="140"/>
      <c r="J263" s="137"/>
      <c r="K263" s="140"/>
      <c r="L263" s="81"/>
      <c r="M263" s="137"/>
      <c r="N263" s="140"/>
      <c r="O263" s="85"/>
    </row>
    <row r="264" spans="1:15" ht="15" customHeight="1" x14ac:dyDescent="0.25">
      <c r="A264" s="141">
        <v>87</v>
      </c>
      <c r="B264" s="138" t="s">
        <v>87</v>
      </c>
      <c r="C264" s="138" t="s">
        <v>88</v>
      </c>
      <c r="D264" s="138" t="s">
        <v>31</v>
      </c>
      <c r="E264" s="81" t="s">
        <v>253</v>
      </c>
      <c r="F264" s="138" t="s">
        <v>251</v>
      </c>
      <c r="G264" s="138">
        <v>20</v>
      </c>
      <c r="H264" s="154">
        <v>500</v>
      </c>
      <c r="I264" s="138" t="s">
        <v>252</v>
      </c>
      <c r="J264" s="135">
        <v>500</v>
      </c>
      <c r="K264" s="138" t="str">
        <f>I264</f>
        <v>O.D. ARIETE</v>
      </c>
      <c r="L264" s="81"/>
      <c r="M264" s="135">
        <f>J264</f>
        <v>500</v>
      </c>
      <c r="N264" s="138">
        <f>M264*1.17</f>
        <v>585</v>
      </c>
      <c r="O264" s="85"/>
    </row>
    <row r="265" spans="1:15" ht="15" customHeight="1" x14ac:dyDescent="0.25">
      <c r="A265" s="142"/>
      <c r="B265" s="139"/>
      <c r="C265" s="139"/>
      <c r="D265" s="139"/>
      <c r="E265" s="81" t="s">
        <v>254</v>
      </c>
      <c r="F265" s="139"/>
      <c r="G265" s="139"/>
      <c r="H265" s="155"/>
      <c r="I265" s="139"/>
      <c r="J265" s="136"/>
      <c r="K265" s="139"/>
      <c r="L265" s="81"/>
      <c r="M265" s="136"/>
      <c r="N265" s="139"/>
      <c r="O265" s="85"/>
    </row>
    <row r="266" spans="1:15" ht="15" customHeight="1" x14ac:dyDescent="0.25">
      <c r="A266" s="143"/>
      <c r="B266" s="140"/>
      <c r="C266" s="140"/>
      <c r="D266" s="140"/>
      <c r="E266" s="84"/>
      <c r="F266" s="140"/>
      <c r="G266" s="140"/>
      <c r="H266" s="156"/>
      <c r="I266" s="140"/>
      <c r="J266" s="137"/>
      <c r="K266" s="140"/>
      <c r="L266" s="81"/>
      <c r="M266" s="137"/>
      <c r="N266" s="140"/>
      <c r="O266" s="85"/>
    </row>
    <row r="267" spans="1:15" ht="15" customHeight="1" x14ac:dyDescent="0.25">
      <c r="A267" s="153">
        <v>88</v>
      </c>
      <c r="B267" s="138" t="s">
        <v>87</v>
      </c>
      <c r="C267" s="138" t="s">
        <v>88</v>
      </c>
      <c r="D267" s="138" t="s">
        <v>31</v>
      </c>
      <c r="E267" s="81" t="s">
        <v>255</v>
      </c>
      <c r="F267" s="138" t="s">
        <v>258</v>
      </c>
      <c r="G267" s="138" t="s">
        <v>257</v>
      </c>
      <c r="H267" s="154">
        <v>3920</v>
      </c>
      <c r="I267" s="138" t="s">
        <v>256</v>
      </c>
      <c r="J267" s="135">
        <v>3915.57</v>
      </c>
      <c r="K267" s="138" t="str">
        <f>I267</f>
        <v>WISE TECHNOLOGIES</v>
      </c>
      <c r="L267" s="81"/>
      <c r="M267" s="135">
        <f>J267</f>
        <v>3915.57</v>
      </c>
      <c r="N267" s="138">
        <f>M267*1.17</f>
        <v>4581.2169000000004</v>
      </c>
      <c r="O267" s="85"/>
    </row>
    <row r="268" spans="1:15" ht="15" customHeight="1" x14ac:dyDescent="0.25">
      <c r="A268" s="153"/>
      <c r="B268" s="139"/>
      <c r="C268" s="139"/>
      <c r="D268" s="139"/>
      <c r="E268" s="81" t="s">
        <v>261</v>
      </c>
      <c r="F268" s="139"/>
      <c r="G268" s="139"/>
      <c r="H268" s="155"/>
      <c r="I268" s="139"/>
      <c r="J268" s="136"/>
      <c r="K268" s="139"/>
      <c r="L268" s="81"/>
      <c r="M268" s="136"/>
      <c r="N268" s="139"/>
      <c r="O268" s="85"/>
    </row>
    <row r="269" spans="1:15" ht="15" customHeight="1" x14ac:dyDescent="0.25">
      <c r="A269" s="153"/>
      <c r="B269" s="140"/>
      <c r="C269" s="140"/>
      <c r="D269" s="140"/>
      <c r="E269" s="84"/>
      <c r="F269" s="140"/>
      <c r="G269" s="140"/>
      <c r="H269" s="156"/>
      <c r="I269" s="140"/>
      <c r="J269" s="137"/>
      <c r="K269" s="140"/>
      <c r="L269" s="81"/>
      <c r="M269" s="137"/>
      <c r="N269" s="140"/>
      <c r="O269" s="85"/>
    </row>
    <row r="270" spans="1:15" ht="15" customHeight="1" x14ac:dyDescent="0.25">
      <c r="A270" s="141">
        <v>89</v>
      </c>
      <c r="B270" s="138" t="s">
        <v>87</v>
      </c>
      <c r="C270" s="138" t="s">
        <v>88</v>
      </c>
      <c r="D270" s="138" t="s">
        <v>31</v>
      </c>
      <c r="E270" s="81" t="s">
        <v>259</v>
      </c>
      <c r="F270" s="138" t="s">
        <v>263</v>
      </c>
      <c r="G270" s="138">
        <v>11</v>
      </c>
      <c r="H270" s="154">
        <v>2000</v>
      </c>
      <c r="I270" s="138" t="s">
        <v>264</v>
      </c>
      <c r="J270" s="135">
        <v>1800</v>
      </c>
      <c r="K270" s="138" t="str">
        <f>I270</f>
        <v>INFO-MAX</v>
      </c>
      <c r="L270" s="81"/>
      <c r="M270" s="135">
        <f>J270</f>
        <v>1800</v>
      </c>
      <c r="N270" s="138">
        <f>M270*1.17</f>
        <v>2106</v>
      </c>
      <c r="O270" s="85"/>
    </row>
    <row r="271" spans="1:15" ht="15" customHeight="1" x14ac:dyDescent="0.25">
      <c r="A271" s="142"/>
      <c r="B271" s="139"/>
      <c r="C271" s="139"/>
      <c r="D271" s="139"/>
      <c r="E271" s="81" t="s">
        <v>262</v>
      </c>
      <c r="F271" s="139"/>
      <c r="G271" s="139"/>
      <c r="H271" s="155"/>
      <c r="I271" s="139"/>
      <c r="J271" s="136"/>
      <c r="K271" s="139"/>
      <c r="L271" s="81"/>
      <c r="M271" s="136"/>
      <c r="N271" s="139"/>
      <c r="O271" s="85"/>
    </row>
    <row r="272" spans="1:15" ht="15" customHeight="1" x14ac:dyDescent="0.25">
      <c r="A272" s="143"/>
      <c r="B272" s="140"/>
      <c r="C272" s="140"/>
      <c r="D272" s="140"/>
      <c r="E272" s="84"/>
      <c r="F272" s="140"/>
      <c r="G272" s="140"/>
      <c r="H272" s="156"/>
      <c r="I272" s="140"/>
      <c r="J272" s="137"/>
      <c r="K272" s="140"/>
      <c r="L272" s="81"/>
      <c r="M272" s="137"/>
      <c r="N272" s="140"/>
      <c r="O272" s="85"/>
    </row>
    <row r="273" spans="1:15" ht="15" customHeight="1" x14ac:dyDescent="0.25">
      <c r="A273" s="141">
        <v>90</v>
      </c>
      <c r="B273" s="138" t="s">
        <v>87</v>
      </c>
      <c r="C273" s="138" t="s">
        <v>88</v>
      </c>
      <c r="D273" s="138" t="s">
        <v>33</v>
      </c>
      <c r="E273" s="81" t="s">
        <v>265</v>
      </c>
      <c r="F273" s="138" t="s">
        <v>267</v>
      </c>
      <c r="G273" s="138">
        <v>33</v>
      </c>
      <c r="H273" s="154">
        <v>500</v>
      </c>
      <c r="I273" s="138" t="s">
        <v>268</v>
      </c>
      <c r="J273" s="135">
        <v>400</v>
      </c>
      <c r="K273" s="138" t="str">
        <f>I273</f>
        <v>ANTEL</v>
      </c>
      <c r="L273" s="81"/>
      <c r="M273" s="135">
        <f>J273</f>
        <v>400</v>
      </c>
      <c r="N273" s="138"/>
      <c r="O273" s="85"/>
    </row>
    <row r="274" spans="1:15" ht="15" customHeight="1" x14ac:dyDescent="0.25">
      <c r="A274" s="142"/>
      <c r="B274" s="139"/>
      <c r="C274" s="139"/>
      <c r="D274" s="139"/>
      <c r="E274" s="81" t="s">
        <v>266</v>
      </c>
      <c r="F274" s="139"/>
      <c r="G274" s="139"/>
      <c r="H274" s="155"/>
      <c r="I274" s="139"/>
      <c r="J274" s="136"/>
      <c r="K274" s="139"/>
      <c r="L274" s="81"/>
      <c r="M274" s="136"/>
      <c r="N274" s="139"/>
      <c r="O274" s="85"/>
    </row>
    <row r="275" spans="1:15" ht="15" customHeight="1" x14ac:dyDescent="0.25">
      <c r="A275" s="143"/>
      <c r="B275" s="140"/>
      <c r="C275" s="140"/>
      <c r="D275" s="140"/>
      <c r="E275" s="84"/>
      <c r="F275" s="140"/>
      <c r="G275" s="140"/>
      <c r="H275" s="156"/>
      <c r="I275" s="140"/>
      <c r="J275" s="137"/>
      <c r="K275" s="140"/>
      <c r="L275" s="81"/>
      <c r="M275" s="137"/>
      <c r="N275" s="140"/>
      <c r="O275" s="85"/>
    </row>
    <row r="276" spans="1:15" ht="15" customHeight="1" x14ac:dyDescent="0.25">
      <c r="A276" s="153">
        <v>91</v>
      </c>
      <c r="B276" s="138" t="s">
        <v>87</v>
      </c>
      <c r="C276" s="138" t="s">
        <v>88</v>
      </c>
      <c r="D276" s="138" t="s">
        <v>33</v>
      </c>
      <c r="E276" s="81" t="s">
        <v>269</v>
      </c>
      <c r="F276" s="138" t="s">
        <v>270</v>
      </c>
      <c r="G276" s="138">
        <v>35</v>
      </c>
      <c r="H276" s="154">
        <v>400</v>
      </c>
      <c r="I276" s="138" t="s">
        <v>268</v>
      </c>
      <c r="J276" s="135">
        <v>200</v>
      </c>
      <c r="K276" s="138" t="str">
        <f>I276</f>
        <v>ANTEL</v>
      </c>
      <c r="L276" s="81"/>
      <c r="M276" s="135">
        <f>J276</f>
        <v>200</v>
      </c>
      <c r="N276" s="138"/>
      <c r="O276" s="85"/>
    </row>
    <row r="277" spans="1:15" ht="15" customHeight="1" x14ac:dyDescent="0.25">
      <c r="A277" s="153"/>
      <c r="B277" s="139"/>
      <c r="C277" s="139"/>
      <c r="D277" s="139"/>
      <c r="E277" s="81" t="s">
        <v>271</v>
      </c>
      <c r="F277" s="139"/>
      <c r="G277" s="139"/>
      <c r="H277" s="155"/>
      <c r="I277" s="139"/>
      <c r="J277" s="136"/>
      <c r="K277" s="139"/>
      <c r="L277" s="81"/>
      <c r="M277" s="136"/>
      <c r="N277" s="139"/>
      <c r="O277" s="85"/>
    </row>
    <row r="278" spans="1:15" ht="15" customHeight="1" x14ac:dyDescent="0.25">
      <c r="A278" s="153"/>
      <c r="B278" s="140"/>
      <c r="C278" s="140"/>
      <c r="D278" s="140"/>
      <c r="E278" s="84"/>
      <c r="F278" s="140"/>
      <c r="G278" s="140"/>
      <c r="H278" s="156"/>
      <c r="I278" s="140"/>
      <c r="J278" s="137"/>
      <c r="K278" s="140"/>
      <c r="L278" s="81"/>
      <c r="M278" s="137"/>
      <c r="N278" s="140"/>
      <c r="O278" s="85"/>
    </row>
    <row r="279" spans="1:15" ht="15" customHeight="1" x14ac:dyDescent="0.25">
      <c r="A279" s="141">
        <v>92</v>
      </c>
      <c r="B279" s="138" t="s">
        <v>87</v>
      </c>
      <c r="C279" s="138" t="s">
        <v>88</v>
      </c>
      <c r="D279" s="138" t="s">
        <v>33</v>
      </c>
      <c r="E279" s="81" t="s">
        <v>272</v>
      </c>
      <c r="F279" s="138" t="s">
        <v>273</v>
      </c>
      <c r="G279" s="138">
        <v>18</v>
      </c>
      <c r="H279" s="154">
        <v>500</v>
      </c>
      <c r="I279" s="138" t="s">
        <v>268</v>
      </c>
      <c r="J279" s="135">
        <v>500</v>
      </c>
      <c r="K279" s="138" t="str">
        <f>I279</f>
        <v>ANTEL</v>
      </c>
      <c r="L279" s="81"/>
      <c r="M279" s="135">
        <f>J279</f>
        <v>500</v>
      </c>
      <c r="N279" s="135"/>
      <c r="O279" s="85"/>
    </row>
    <row r="280" spans="1:15" ht="15" customHeight="1" x14ac:dyDescent="0.25">
      <c r="A280" s="142"/>
      <c r="B280" s="139"/>
      <c r="C280" s="139"/>
      <c r="D280" s="139"/>
      <c r="E280" s="81" t="s">
        <v>274</v>
      </c>
      <c r="F280" s="139"/>
      <c r="G280" s="139"/>
      <c r="H280" s="155"/>
      <c r="I280" s="139"/>
      <c r="J280" s="136"/>
      <c r="K280" s="139"/>
      <c r="L280" s="81"/>
      <c r="M280" s="136"/>
      <c r="N280" s="136"/>
      <c r="O280" s="85"/>
    </row>
    <row r="281" spans="1:15" ht="15" customHeight="1" x14ac:dyDescent="0.25">
      <c r="A281" s="143"/>
      <c r="B281" s="140"/>
      <c r="C281" s="140"/>
      <c r="D281" s="140"/>
      <c r="E281" s="84"/>
      <c r="F281" s="140"/>
      <c r="G281" s="140"/>
      <c r="H281" s="156"/>
      <c r="I281" s="140"/>
      <c r="J281" s="137"/>
      <c r="K281" s="140"/>
      <c r="L281" s="81"/>
      <c r="M281" s="137"/>
      <c r="N281" s="137"/>
      <c r="O281" s="85"/>
    </row>
    <row r="282" spans="1:15" ht="15" customHeight="1" x14ac:dyDescent="0.25">
      <c r="A282" s="141">
        <v>93</v>
      </c>
      <c r="B282" s="138" t="s">
        <v>87</v>
      </c>
      <c r="C282" s="138" t="s">
        <v>88</v>
      </c>
      <c r="D282" s="138" t="s">
        <v>33</v>
      </c>
      <c r="E282" s="81" t="s">
        <v>275</v>
      </c>
      <c r="F282" s="138" t="s">
        <v>276</v>
      </c>
      <c r="G282" s="138">
        <v>36</v>
      </c>
      <c r="H282" s="154">
        <v>1000</v>
      </c>
      <c r="I282" s="138" t="s">
        <v>268</v>
      </c>
      <c r="J282" s="135">
        <v>1000</v>
      </c>
      <c r="K282" s="138" t="str">
        <f>I282</f>
        <v>ANTEL</v>
      </c>
      <c r="L282" s="81"/>
      <c r="M282" s="135">
        <f>J282</f>
        <v>1000</v>
      </c>
      <c r="N282" s="138"/>
      <c r="O282" s="85"/>
    </row>
    <row r="283" spans="1:15" ht="15" customHeight="1" x14ac:dyDescent="0.25">
      <c r="A283" s="142"/>
      <c r="B283" s="139"/>
      <c r="C283" s="139"/>
      <c r="D283" s="139"/>
      <c r="E283" s="81" t="s">
        <v>277</v>
      </c>
      <c r="F283" s="139"/>
      <c r="G283" s="139"/>
      <c r="H283" s="155"/>
      <c r="I283" s="139"/>
      <c r="J283" s="136"/>
      <c r="K283" s="139"/>
      <c r="L283" s="81"/>
      <c r="M283" s="136"/>
      <c r="N283" s="139"/>
      <c r="O283" s="85"/>
    </row>
    <row r="284" spans="1:15" ht="15" customHeight="1" x14ac:dyDescent="0.25">
      <c r="A284" s="143"/>
      <c r="B284" s="140"/>
      <c r="C284" s="140"/>
      <c r="D284" s="140"/>
      <c r="E284" s="84"/>
      <c r="F284" s="140"/>
      <c r="G284" s="140"/>
      <c r="H284" s="156"/>
      <c r="I284" s="140"/>
      <c r="J284" s="137"/>
      <c r="K284" s="140"/>
      <c r="L284" s="81"/>
      <c r="M284" s="137"/>
      <c r="N284" s="140"/>
      <c r="O284" s="85"/>
    </row>
    <row r="285" spans="1:15" ht="15" customHeight="1" x14ac:dyDescent="0.25">
      <c r="A285" s="153">
        <v>94</v>
      </c>
      <c r="B285" s="138" t="s">
        <v>87</v>
      </c>
      <c r="C285" s="138" t="s">
        <v>88</v>
      </c>
      <c r="D285" s="138" t="s">
        <v>33</v>
      </c>
      <c r="E285" s="81" t="s">
        <v>278</v>
      </c>
      <c r="F285" s="138" t="s">
        <v>283</v>
      </c>
      <c r="G285" s="138">
        <v>23</v>
      </c>
      <c r="H285" s="154">
        <v>800</v>
      </c>
      <c r="I285" s="138" t="s">
        <v>268</v>
      </c>
      <c r="J285" s="135">
        <v>400</v>
      </c>
      <c r="K285" s="138" t="str">
        <f>I285</f>
        <v>ANTEL</v>
      </c>
      <c r="L285" s="81"/>
      <c r="M285" s="135">
        <f>J285</f>
        <v>400</v>
      </c>
      <c r="N285" s="138"/>
      <c r="O285" s="85"/>
    </row>
    <row r="286" spans="1:15" ht="15" customHeight="1" x14ac:dyDescent="0.25">
      <c r="A286" s="153"/>
      <c r="B286" s="139"/>
      <c r="C286" s="139"/>
      <c r="D286" s="139"/>
      <c r="E286" s="81" t="s">
        <v>279</v>
      </c>
      <c r="F286" s="139"/>
      <c r="G286" s="139"/>
      <c r="H286" s="155"/>
      <c r="I286" s="139"/>
      <c r="J286" s="136"/>
      <c r="K286" s="139"/>
      <c r="L286" s="81"/>
      <c r="M286" s="136"/>
      <c r="N286" s="139"/>
      <c r="O286" s="85"/>
    </row>
    <row r="287" spans="1:15" ht="15" customHeight="1" x14ac:dyDescent="0.25">
      <c r="A287" s="153"/>
      <c r="B287" s="140"/>
      <c r="C287" s="140"/>
      <c r="D287" s="140"/>
      <c r="E287" s="84"/>
      <c r="F287" s="140"/>
      <c r="G287" s="140"/>
      <c r="H287" s="156"/>
      <c r="I287" s="140"/>
      <c r="J287" s="137"/>
      <c r="K287" s="140"/>
      <c r="L287" s="81"/>
      <c r="M287" s="137"/>
      <c r="N287" s="140"/>
      <c r="O287" s="85"/>
    </row>
    <row r="288" spans="1:15" ht="15" customHeight="1" x14ac:dyDescent="0.25">
      <c r="A288" s="141">
        <v>95</v>
      </c>
      <c r="B288" s="138" t="s">
        <v>87</v>
      </c>
      <c r="C288" s="144" t="s">
        <v>280</v>
      </c>
      <c r="D288" s="144" t="s">
        <v>33</v>
      </c>
      <c r="E288" s="87"/>
      <c r="F288" s="144" t="s">
        <v>281</v>
      </c>
      <c r="G288" s="144">
        <v>15</v>
      </c>
      <c r="H288" s="147">
        <v>384100</v>
      </c>
      <c r="I288" s="144" t="s">
        <v>282</v>
      </c>
      <c r="J288" s="150">
        <v>400</v>
      </c>
      <c r="K288" s="144" t="s">
        <v>282</v>
      </c>
      <c r="L288" s="87"/>
      <c r="M288" s="150">
        <v>400</v>
      </c>
      <c r="N288" s="144">
        <f>M288*1.17</f>
        <v>468</v>
      </c>
      <c r="O288" s="85"/>
    </row>
    <row r="289" spans="1:20" ht="15" customHeight="1" x14ac:dyDescent="0.25">
      <c r="A289" s="142"/>
      <c r="B289" s="139"/>
      <c r="C289" s="145"/>
      <c r="D289" s="145"/>
      <c r="E289" s="87" t="s">
        <v>92</v>
      </c>
      <c r="F289" s="145"/>
      <c r="G289" s="145"/>
      <c r="H289" s="148"/>
      <c r="I289" s="145"/>
      <c r="J289" s="151"/>
      <c r="K289" s="145"/>
      <c r="L289" s="87" t="s">
        <v>86</v>
      </c>
      <c r="M289" s="151"/>
      <c r="N289" s="145"/>
      <c r="O289" s="85">
        <v>2023</v>
      </c>
    </row>
    <row r="290" spans="1:20" ht="15" customHeight="1" x14ac:dyDescent="0.25">
      <c r="A290" s="143"/>
      <c r="B290" s="140"/>
      <c r="C290" s="146"/>
      <c r="D290" s="146"/>
      <c r="E290" s="88"/>
      <c r="F290" s="146"/>
      <c r="G290" s="146"/>
      <c r="H290" s="149"/>
      <c r="I290" s="146"/>
      <c r="J290" s="152"/>
      <c r="K290" s="146"/>
      <c r="L290" s="87"/>
      <c r="M290" s="152"/>
      <c r="N290" s="146"/>
      <c r="O290" s="85"/>
    </row>
    <row r="291" spans="1:20" ht="15" customHeight="1" x14ac:dyDescent="0.25">
      <c r="A291" s="141">
        <v>96</v>
      </c>
      <c r="B291" s="138" t="s">
        <v>87</v>
      </c>
      <c r="C291" s="144" t="s">
        <v>280</v>
      </c>
      <c r="D291" s="144" t="s">
        <v>33</v>
      </c>
      <c r="E291" s="87"/>
      <c r="F291" s="144" t="s">
        <v>281</v>
      </c>
      <c r="G291" s="144">
        <v>15</v>
      </c>
      <c r="H291" s="147">
        <v>384100</v>
      </c>
      <c r="I291" s="144" t="s">
        <v>282</v>
      </c>
      <c r="J291" s="150">
        <v>400</v>
      </c>
      <c r="K291" s="144" t="s">
        <v>282</v>
      </c>
      <c r="L291" s="87"/>
      <c r="M291" s="150">
        <v>400</v>
      </c>
      <c r="N291" s="144">
        <f>M291*1.17</f>
        <v>468</v>
      </c>
      <c r="O291" s="85"/>
    </row>
    <row r="292" spans="1:20" ht="15" customHeight="1" x14ac:dyDescent="0.25">
      <c r="A292" s="142"/>
      <c r="B292" s="139"/>
      <c r="C292" s="145"/>
      <c r="D292" s="145"/>
      <c r="E292" s="87" t="s">
        <v>92</v>
      </c>
      <c r="F292" s="145"/>
      <c r="G292" s="145"/>
      <c r="H292" s="148"/>
      <c r="I292" s="145"/>
      <c r="J292" s="151"/>
      <c r="K292" s="145"/>
      <c r="L292" s="87" t="s">
        <v>86</v>
      </c>
      <c r="M292" s="151"/>
      <c r="N292" s="145"/>
      <c r="O292" s="85"/>
    </row>
    <row r="293" spans="1:20" ht="15" customHeight="1" x14ac:dyDescent="0.25">
      <c r="A293" s="143"/>
      <c r="B293" s="140"/>
      <c r="C293" s="146"/>
      <c r="D293" s="146"/>
      <c r="E293" s="88"/>
      <c r="F293" s="146"/>
      <c r="G293" s="146"/>
      <c r="H293" s="149"/>
      <c r="I293" s="146"/>
      <c r="J293" s="152"/>
      <c r="K293" s="146"/>
      <c r="L293" s="87"/>
      <c r="M293" s="152"/>
      <c r="N293" s="146"/>
      <c r="O293" s="85"/>
    </row>
    <row r="294" spans="1:20" ht="15" customHeight="1" x14ac:dyDescent="0.25">
      <c r="A294" s="153">
        <v>97</v>
      </c>
      <c r="B294" s="138" t="s">
        <v>87</v>
      </c>
      <c r="C294" s="144" t="s">
        <v>280</v>
      </c>
      <c r="D294" s="144" t="s">
        <v>33</v>
      </c>
      <c r="E294" s="87"/>
      <c r="F294" s="144" t="s">
        <v>281</v>
      </c>
      <c r="G294" s="144">
        <v>15</v>
      </c>
      <c r="H294" s="147">
        <v>384100</v>
      </c>
      <c r="I294" s="144" t="s">
        <v>282</v>
      </c>
      <c r="J294" s="150">
        <v>400</v>
      </c>
      <c r="K294" s="144" t="s">
        <v>282</v>
      </c>
      <c r="L294" s="87"/>
      <c r="M294" s="150">
        <v>400</v>
      </c>
      <c r="N294" s="144">
        <f>M294*1.17</f>
        <v>468</v>
      </c>
      <c r="O294" s="85"/>
    </row>
    <row r="295" spans="1:20" ht="15" customHeight="1" x14ac:dyDescent="0.25">
      <c r="A295" s="153"/>
      <c r="B295" s="139"/>
      <c r="C295" s="145"/>
      <c r="D295" s="145"/>
      <c r="E295" s="87" t="s">
        <v>92</v>
      </c>
      <c r="F295" s="145"/>
      <c r="G295" s="145"/>
      <c r="H295" s="148"/>
      <c r="I295" s="145"/>
      <c r="J295" s="151"/>
      <c r="K295" s="145"/>
      <c r="L295" s="87" t="s">
        <v>86</v>
      </c>
      <c r="M295" s="151"/>
      <c r="N295" s="145"/>
      <c r="O295" s="85"/>
    </row>
    <row r="296" spans="1:20" ht="15" customHeight="1" x14ac:dyDescent="0.25">
      <c r="A296" s="153"/>
      <c r="B296" s="140"/>
      <c r="C296" s="146"/>
      <c r="D296" s="146"/>
      <c r="E296" s="88"/>
      <c r="F296" s="146"/>
      <c r="G296" s="146"/>
      <c r="H296" s="149"/>
      <c r="I296" s="146"/>
      <c r="J296" s="152"/>
      <c r="K296" s="146"/>
      <c r="L296" s="87"/>
      <c r="M296" s="152"/>
      <c r="N296" s="146"/>
      <c r="O296" s="85"/>
    </row>
    <row r="297" spans="1:20" ht="15" customHeight="1" x14ac:dyDescent="0.25">
      <c r="A297" s="141">
        <v>98</v>
      </c>
      <c r="B297" s="138" t="s">
        <v>87</v>
      </c>
      <c r="C297" s="144" t="s">
        <v>280</v>
      </c>
      <c r="D297" s="144" t="s">
        <v>33</v>
      </c>
      <c r="E297" s="87"/>
      <c r="F297" s="144" t="s">
        <v>281</v>
      </c>
      <c r="G297" s="144">
        <v>15</v>
      </c>
      <c r="H297" s="147">
        <v>384100</v>
      </c>
      <c r="I297" s="144" t="s">
        <v>282</v>
      </c>
      <c r="J297" s="150">
        <v>400</v>
      </c>
      <c r="K297" s="144" t="s">
        <v>282</v>
      </c>
      <c r="L297" s="87"/>
      <c r="M297" s="150">
        <v>400</v>
      </c>
      <c r="N297" s="144">
        <f>M297*1.17</f>
        <v>468</v>
      </c>
      <c r="O297" s="85"/>
    </row>
    <row r="298" spans="1:20" ht="15" customHeight="1" x14ac:dyDescent="0.25">
      <c r="A298" s="142"/>
      <c r="B298" s="139"/>
      <c r="C298" s="145"/>
      <c r="D298" s="145"/>
      <c r="E298" s="87" t="s">
        <v>92</v>
      </c>
      <c r="F298" s="145"/>
      <c r="G298" s="145"/>
      <c r="H298" s="148"/>
      <c r="I298" s="145"/>
      <c r="J298" s="151"/>
      <c r="K298" s="145"/>
      <c r="L298" s="87" t="s">
        <v>86</v>
      </c>
      <c r="M298" s="151"/>
      <c r="N298" s="145"/>
      <c r="O298" s="85"/>
    </row>
    <row r="299" spans="1:20" ht="15" customHeight="1" x14ac:dyDescent="0.25">
      <c r="A299" s="143"/>
      <c r="B299" s="140"/>
      <c r="C299" s="146"/>
      <c r="D299" s="146"/>
      <c r="E299" s="88"/>
      <c r="F299" s="146"/>
      <c r="G299" s="146"/>
      <c r="H299" s="149"/>
      <c r="I299" s="146"/>
      <c r="J299" s="152"/>
      <c r="K299" s="146"/>
      <c r="L299" s="87"/>
      <c r="M299" s="152"/>
      <c r="N299" s="146"/>
      <c r="O299" s="85"/>
    </row>
    <row r="300" spans="1:20" ht="15" customHeight="1" x14ac:dyDescent="0.25">
      <c r="A300" s="141">
        <v>99</v>
      </c>
      <c r="B300" s="138" t="s">
        <v>87</v>
      </c>
      <c r="C300" s="144" t="s">
        <v>280</v>
      </c>
      <c r="D300" s="144" t="s">
        <v>33</v>
      </c>
      <c r="E300" s="87"/>
      <c r="F300" s="144" t="s">
        <v>281</v>
      </c>
      <c r="G300" s="144">
        <v>15</v>
      </c>
      <c r="H300" s="147">
        <v>384100</v>
      </c>
      <c r="I300" s="144" t="s">
        <v>282</v>
      </c>
      <c r="J300" s="150">
        <v>400</v>
      </c>
      <c r="K300" s="144" t="s">
        <v>282</v>
      </c>
      <c r="L300" s="87"/>
      <c r="M300" s="150">
        <v>400</v>
      </c>
      <c r="N300" s="144">
        <f>M300*1.17</f>
        <v>468</v>
      </c>
      <c r="O300" s="85"/>
      <c r="T300" s="11" t="s">
        <v>98</v>
      </c>
    </row>
    <row r="301" spans="1:20" ht="15" customHeight="1" x14ac:dyDescent="0.25">
      <c r="A301" s="142"/>
      <c r="B301" s="139"/>
      <c r="C301" s="145"/>
      <c r="D301" s="145"/>
      <c r="E301" s="87" t="s">
        <v>92</v>
      </c>
      <c r="F301" s="145"/>
      <c r="G301" s="145"/>
      <c r="H301" s="148"/>
      <c r="I301" s="145"/>
      <c r="J301" s="151"/>
      <c r="K301" s="145"/>
      <c r="L301" s="87" t="s">
        <v>86</v>
      </c>
      <c r="M301" s="151"/>
      <c r="N301" s="145"/>
      <c r="O301" s="85"/>
    </row>
    <row r="302" spans="1:20" ht="15" customHeight="1" x14ac:dyDescent="0.25">
      <c r="A302" s="143"/>
      <c r="B302" s="140"/>
      <c r="C302" s="146"/>
      <c r="D302" s="146"/>
      <c r="E302" s="88"/>
      <c r="F302" s="146"/>
      <c r="G302" s="146"/>
      <c r="H302" s="149"/>
      <c r="I302" s="146"/>
      <c r="J302" s="152"/>
      <c r="K302" s="146"/>
      <c r="L302" s="87"/>
      <c r="M302" s="152"/>
      <c r="N302" s="146"/>
      <c r="O302" s="85"/>
    </row>
    <row r="303" spans="1:20" ht="15" customHeight="1" x14ac:dyDescent="0.25">
      <c r="A303" s="153">
        <v>100</v>
      </c>
      <c r="B303" s="138" t="s">
        <v>87</v>
      </c>
      <c r="C303" s="144" t="s">
        <v>280</v>
      </c>
      <c r="D303" s="144" t="s">
        <v>33</v>
      </c>
      <c r="E303" s="87"/>
      <c r="F303" s="144" t="s">
        <v>281</v>
      </c>
      <c r="G303" s="144">
        <v>15</v>
      </c>
      <c r="H303" s="147">
        <v>384100</v>
      </c>
      <c r="I303" s="144" t="s">
        <v>282</v>
      </c>
      <c r="J303" s="150">
        <v>400</v>
      </c>
      <c r="K303" s="144" t="s">
        <v>282</v>
      </c>
      <c r="L303" s="87"/>
      <c r="M303" s="150">
        <v>400</v>
      </c>
      <c r="N303" s="144">
        <f>M303*1.17</f>
        <v>468</v>
      </c>
      <c r="O303" s="85"/>
    </row>
    <row r="304" spans="1:20" ht="15" customHeight="1" x14ac:dyDescent="0.25">
      <c r="A304" s="153"/>
      <c r="B304" s="139"/>
      <c r="C304" s="145"/>
      <c r="D304" s="145"/>
      <c r="E304" s="87" t="s">
        <v>92</v>
      </c>
      <c r="F304" s="145"/>
      <c r="G304" s="145"/>
      <c r="H304" s="148"/>
      <c r="I304" s="145"/>
      <c r="J304" s="151"/>
      <c r="K304" s="145"/>
      <c r="L304" s="87" t="s">
        <v>86</v>
      </c>
      <c r="M304" s="151"/>
      <c r="N304" s="145"/>
      <c r="O304" s="85"/>
    </row>
    <row r="305" spans="1:15" ht="15" customHeight="1" x14ac:dyDescent="0.25">
      <c r="A305" s="153"/>
      <c r="B305" s="140"/>
      <c r="C305" s="146"/>
      <c r="D305" s="146"/>
      <c r="E305" s="88"/>
      <c r="F305" s="146"/>
      <c r="G305" s="146"/>
      <c r="H305" s="149"/>
      <c r="I305" s="146"/>
      <c r="J305" s="152"/>
      <c r="K305" s="146"/>
      <c r="L305" s="87"/>
      <c r="M305" s="152"/>
      <c r="N305" s="146"/>
      <c r="O305" s="85"/>
    </row>
    <row r="306" spans="1:15" ht="15" customHeight="1" x14ac:dyDescent="0.25">
      <c r="A306" s="141">
        <v>101</v>
      </c>
      <c r="B306" s="138" t="s">
        <v>87</v>
      </c>
      <c r="C306" s="144" t="s">
        <v>280</v>
      </c>
      <c r="D306" s="144" t="s">
        <v>33</v>
      </c>
      <c r="E306" s="87"/>
      <c r="F306" s="144" t="s">
        <v>281</v>
      </c>
      <c r="G306" s="144">
        <v>15</v>
      </c>
      <c r="H306" s="147">
        <v>384100</v>
      </c>
      <c r="I306" s="144" t="s">
        <v>282</v>
      </c>
      <c r="J306" s="150">
        <v>400</v>
      </c>
      <c r="K306" s="144" t="s">
        <v>282</v>
      </c>
      <c r="L306" s="87"/>
      <c r="M306" s="150">
        <v>400</v>
      </c>
      <c r="N306" s="144">
        <f>M306*1.17</f>
        <v>468</v>
      </c>
      <c r="O306" s="85"/>
    </row>
    <row r="307" spans="1:15" ht="15" customHeight="1" x14ac:dyDescent="0.25">
      <c r="A307" s="142"/>
      <c r="B307" s="139"/>
      <c r="C307" s="145"/>
      <c r="D307" s="145"/>
      <c r="E307" s="87" t="s">
        <v>92</v>
      </c>
      <c r="F307" s="145"/>
      <c r="G307" s="145"/>
      <c r="H307" s="148"/>
      <c r="I307" s="145"/>
      <c r="J307" s="151"/>
      <c r="K307" s="145"/>
      <c r="L307" s="87" t="s">
        <v>86</v>
      </c>
      <c r="M307" s="151"/>
      <c r="N307" s="145"/>
      <c r="O307" s="85"/>
    </row>
    <row r="308" spans="1:15" ht="15" customHeight="1" x14ac:dyDescent="0.25">
      <c r="A308" s="143"/>
      <c r="B308" s="140"/>
      <c r="C308" s="146"/>
      <c r="D308" s="146"/>
      <c r="E308" s="88"/>
      <c r="F308" s="146"/>
      <c r="G308" s="146"/>
      <c r="H308" s="149"/>
      <c r="I308" s="146"/>
      <c r="J308" s="152"/>
      <c r="K308" s="146"/>
      <c r="L308" s="87"/>
      <c r="M308" s="152"/>
      <c r="N308" s="146"/>
      <c r="O308" s="85"/>
    </row>
    <row r="309" spans="1:15" ht="15" customHeight="1" x14ac:dyDescent="0.25">
      <c r="A309" s="141">
        <v>102</v>
      </c>
      <c r="B309" s="138" t="s">
        <v>87</v>
      </c>
      <c r="C309" s="144" t="s">
        <v>280</v>
      </c>
      <c r="D309" s="144" t="s">
        <v>33</v>
      </c>
      <c r="E309" s="87"/>
      <c r="F309" s="144" t="s">
        <v>281</v>
      </c>
      <c r="G309" s="144">
        <v>15</v>
      </c>
      <c r="H309" s="147">
        <v>384100</v>
      </c>
      <c r="I309" s="144" t="s">
        <v>282</v>
      </c>
      <c r="J309" s="150">
        <v>400</v>
      </c>
      <c r="K309" s="144" t="s">
        <v>282</v>
      </c>
      <c r="L309" s="87"/>
      <c r="M309" s="150">
        <v>400</v>
      </c>
      <c r="N309" s="144">
        <f>M309*1.17</f>
        <v>468</v>
      </c>
      <c r="O309" s="85"/>
    </row>
    <row r="310" spans="1:15" ht="15" customHeight="1" x14ac:dyDescent="0.25">
      <c r="A310" s="142"/>
      <c r="B310" s="139"/>
      <c r="C310" s="145"/>
      <c r="D310" s="145"/>
      <c r="E310" s="87" t="s">
        <v>92</v>
      </c>
      <c r="F310" s="145"/>
      <c r="G310" s="145"/>
      <c r="H310" s="148"/>
      <c r="I310" s="145"/>
      <c r="J310" s="151"/>
      <c r="K310" s="145"/>
      <c r="L310" s="87" t="s">
        <v>86</v>
      </c>
      <c r="M310" s="151"/>
      <c r="N310" s="145"/>
      <c r="O310" s="85"/>
    </row>
    <row r="311" spans="1:15" ht="15" customHeight="1" x14ac:dyDescent="0.25">
      <c r="A311" s="143"/>
      <c r="B311" s="140"/>
      <c r="C311" s="146"/>
      <c r="D311" s="146"/>
      <c r="E311" s="88"/>
      <c r="F311" s="146"/>
      <c r="G311" s="146"/>
      <c r="H311" s="149"/>
      <c r="I311" s="146"/>
      <c r="J311" s="152"/>
      <c r="K311" s="146"/>
      <c r="L311" s="87"/>
      <c r="M311" s="152"/>
      <c r="N311" s="146"/>
      <c r="O311" s="85"/>
    </row>
    <row r="312" spans="1:15" ht="15" customHeight="1" x14ac:dyDescent="0.25">
      <c r="A312" s="153">
        <v>103</v>
      </c>
      <c r="B312" s="138" t="s">
        <v>87</v>
      </c>
      <c r="C312" s="144" t="s">
        <v>280</v>
      </c>
      <c r="D312" s="144" t="s">
        <v>33</v>
      </c>
      <c r="E312" s="87"/>
      <c r="F312" s="144" t="s">
        <v>281</v>
      </c>
      <c r="G312" s="144">
        <v>15</v>
      </c>
      <c r="H312" s="147">
        <v>384100</v>
      </c>
      <c r="I312" s="144" t="s">
        <v>282</v>
      </c>
      <c r="J312" s="150">
        <v>400</v>
      </c>
      <c r="K312" s="144" t="s">
        <v>282</v>
      </c>
      <c r="L312" s="87"/>
      <c r="M312" s="150">
        <v>400</v>
      </c>
      <c r="N312" s="144">
        <f>M312*1.17</f>
        <v>468</v>
      </c>
      <c r="O312" s="85"/>
    </row>
    <row r="313" spans="1:15" ht="15" customHeight="1" x14ac:dyDescent="0.25">
      <c r="A313" s="153"/>
      <c r="B313" s="139"/>
      <c r="C313" s="145"/>
      <c r="D313" s="145"/>
      <c r="E313" s="87" t="s">
        <v>92</v>
      </c>
      <c r="F313" s="145"/>
      <c r="G313" s="145"/>
      <c r="H313" s="148"/>
      <c r="I313" s="145"/>
      <c r="J313" s="151"/>
      <c r="K313" s="145"/>
      <c r="L313" s="87" t="s">
        <v>86</v>
      </c>
      <c r="M313" s="151"/>
      <c r="N313" s="145"/>
      <c r="O313" s="85"/>
    </row>
    <row r="314" spans="1:15" ht="15" customHeight="1" x14ac:dyDescent="0.25">
      <c r="A314" s="153"/>
      <c r="B314" s="140"/>
      <c r="C314" s="146"/>
      <c r="D314" s="146"/>
      <c r="E314" s="88"/>
      <c r="F314" s="146"/>
      <c r="G314" s="146"/>
      <c r="H314" s="149"/>
      <c r="I314" s="146"/>
      <c r="J314" s="152"/>
      <c r="K314" s="146"/>
      <c r="L314" s="87"/>
      <c r="M314" s="152"/>
      <c r="N314" s="146"/>
      <c r="O314" s="85"/>
    </row>
    <row r="315" spans="1:15" ht="15" customHeight="1" x14ac:dyDescent="0.25">
      <c r="A315" s="141">
        <v>104</v>
      </c>
      <c r="B315" s="138" t="s">
        <v>87</v>
      </c>
      <c r="C315" s="144" t="s">
        <v>280</v>
      </c>
      <c r="D315" s="144" t="s">
        <v>33</v>
      </c>
      <c r="E315" s="87"/>
      <c r="F315" s="144" t="s">
        <v>284</v>
      </c>
      <c r="G315" s="144">
        <v>16</v>
      </c>
      <c r="H315" s="147">
        <v>436200</v>
      </c>
      <c r="I315" s="144" t="s">
        <v>285</v>
      </c>
      <c r="J315" s="150">
        <v>83.76</v>
      </c>
      <c r="K315" s="144" t="s">
        <v>285</v>
      </c>
      <c r="L315" s="87"/>
      <c r="M315" s="150">
        <v>83.76</v>
      </c>
      <c r="N315" s="144">
        <f>M315*1.17</f>
        <v>97.999200000000002</v>
      </c>
      <c r="O315" s="85">
        <v>2023</v>
      </c>
    </row>
    <row r="316" spans="1:15" ht="15" customHeight="1" x14ac:dyDescent="0.25">
      <c r="A316" s="142"/>
      <c r="B316" s="139"/>
      <c r="C316" s="145"/>
      <c r="D316" s="145"/>
      <c r="E316" s="87" t="s">
        <v>92</v>
      </c>
      <c r="F316" s="145"/>
      <c r="G316" s="145"/>
      <c r="H316" s="148"/>
      <c r="I316" s="145"/>
      <c r="J316" s="151"/>
      <c r="K316" s="145"/>
      <c r="L316" s="87" t="s">
        <v>86</v>
      </c>
      <c r="M316" s="151"/>
      <c r="N316" s="145"/>
      <c r="O316" s="85"/>
    </row>
    <row r="317" spans="1:15" ht="15" customHeight="1" x14ac:dyDescent="0.25">
      <c r="A317" s="143"/>
      <c r="B317" s="140"/>
      <c r="C317" s="146"/>
      <c r="D317" s="146"/>
      <c r="E317" s="88"/>
      <c r="F317" s="146"/>
      <c r="G317" s="146"/>
      <c r="H317" s="149"/>
      <c r="I317" s="146"/>
      <c r="J317" s="152"/>
      <c r="K317" s="146"/>
      <c r="L317" s="87"/>
      <c r="M317" s="152"/>
      <c r="N317" s="146"/>
      <c r="O317" s="85"/>
    </row>
    <row r="318" spans="1:15" ht="15" customHeight="1" x14ac:dyDescent="0.25">
      <c r="A318" s="141">
        <v>105</v>
      </c>
      <c r="B318" s="138" t="s">
        <v>87</v>
      </c>
      <c r="C318" s="144" t="s">
        <v>280</v>
      </c>
      <c r="D318" s="144" t="s">
        <v>33</v>
      </c>
      <c r="E318" s="87"/>
      <c r="F318" s="144" t="s">
        <v>284</v>
      </c>
      <c r="G318" s="144">
        <v>16</v>
      </c>
      <c r="H318" s="147">
        <v>436200</v>
      </c>
      <c r="I318" s="144" t="s">
        <v>285</v>
      </c>
      <c r="J318" s="150">
        <v>83.76</v>
      </c>
      <c r="K318" s="144" t="s">
        <v>285</v>
      </c>
      <c r="L318" s="87"/>
      <c r="M318" s="150">
        <v>83.76</v>
      </c>
      <c r="N318" s="144">
        <f>M318*1.17</f>
        <v>97.999200000000002</v>
      </c>
      <c r="O318" s="85"/>
    </row>
    <row r="319" spans="1:15" ht="15" customHeight="1" x14ac:dyDescent="0.25">
      <c r="A319" s="142"/>
      <c r="B319" s="139"/>
      <c r="C319" s="145"/>
      <c r="D319" s="145"/>
      <c r="E319" s="87" t="s">
        <v>92</v>
      </c>
      <c r="F319" s="145"/>
      <c r="G319" s="145"/>
      <c r="H319" s="148"/>
      <c r="I319" s="145"/>
      <c r="J319" s="151"/>
      <c r="K319" s="145"/>
      <c r="L319" s="87" t="s">
        <v>86</v>
      </c>
      <c r="M319" s="151"/>
      <c r="N319" s="145"/>
      <c r="O319" s="85">
        <v>2023</v>
      </c>
    </row>
    <row r="320" spans="1:15" ht="15" customHeight="1" x14ac:dyDescent="0.25">
      <c r="A320" s="143"/>
      <c r="B320" s="140"/>
      <c r="C320" s="146"/>
      <c r="D320" s="146"/>
      <c r="E320" s="88"/>
      <c r="F320" s="146"/>
      <c r="G320" s="146"/>
      <c r="H320" s="149"/>
      <c r="I320" s="146"/>
      <c r="J320" s="152"/>
      <c r="K320" s="146"/>
      <c r="L320" s="87"/>
      <c r="M320" s="152"/>
      <c r="N320" s="146"/>
      <c r="O320" s="85"/>
    </row>
    <row r="321" spans="1:20" ht="15" customHeight="1" x14ac:dyDescent="0.25">
      <c r="A321" s="153">
        <v>106</v>
      </c>
      <c r="B321" s="138" t="s">
        <v>87</v>
      </c>
      <c r="C321" s="144" t="s">
        <v>280</v>
      </c>
      <c r="D321" s="144" t="s">
        <v>33</v>
      </c>
      <c r="E321" s="87"/>
      <c r="F321" s="144" t="s">
        <v>284</v>
      </c>
      <c r="G321" s="144">
        <v>16</v>
      </c>
      <c r="H321" s="147">
        <v>436200</v>
      </c>
      <c r="I321" s="144" t="s">
        <v>285</v>
      </c>
      <c r="J321" s="150">
        <v>83.76</v>
      </c>
      <c r="K321" s="144" t="s">
        <v>285</v>
      </c>
      <c r="L321" s="87"/>
      <c r="M321" s="150">
        <v>83.76</v>
      </c>
      <c r="N321" s="144">
        <f>M321*1.17</f>
        <v>97.999200000000002</v>
      </c>
      <c r="O321" s="85"/>
    </row>
    <row r="322" spans="1:20" ht="15" customHeight="1" x14ac:dyDescent="0.25">
      <c r="A322" s="153"/>
      <c r="B322" s="139"/>
      <c r="C322" s="145"/>
      <c r="D322" s="145"/>
      <c r="E322" s="87" t="s">
        <v>92</v>
      </c>
      <c r="F322" s="145"/>
      <c r="G322" s="145"/>
      <c r="H322" s="148"/>
      <c r="I322" s="145"/>
      <c r="J322" s="151"/>
      <c r="K322" s="145"/>
      <c r="L322" s="87" t="s">
        <v>86</v>
      </c>
      <c r="M322" s="151"/>
      <c r="N322" s="145"/>
      <c r="O322" s="85">
        <v>2023</v>
      </c>
    </row>
    <row r="323" spans="1:20" ht="15" customHeight="1" x14ac:dyDescent="0.25">
      <c r="A323" s="153"/>
      <c r="B323" s="140"/>
      <c r="C323" s="146"/>
      <c r="D323" s="146"/>
      <c r="E323" s="88"/>
      <c r="F323" s="146"/>
      <c r="G323" s="146"/>
      <c r="H323" s="149"/>
      <c r="I323" s="146"/>
      <c r="J323" s="152"/>
      <c r="K323" s="146"/>
      <c r="L323" s="87"/>
      <c r="M323" s="152"/>
      <c r="N323" s="146"/>
      <c r="O323" s="85"/>
    </row>
    <row r="324" spans="1:20" ht="15" customHeight="1" x14ac:dyDescent="0.25">
      <c r="A324" s="141">
        <v>107</v>
      </c>
      <c r="B324" s="138" t="s">
        <v>87</v>
      </c>
      <c r="C324" s="144" t="s">
        <v>280</v>
      </c>
      <c r="D324" s="144" t="s">
        <v>33</v>
      </c>
      <c r="E324" s="87"/>
      <c r="F324" s="144" t="s">
        <v>284</v>
      </c>
      <c r="G324" s="144">
        <v>16</v>
      </c>
      <c r="H324" s="147">
        <v>436200</v>
      </c>
      <c r="I324" s="144" t="s">
        <v>285</v>
      </c>
      <c r="J324" s="150">
        <v>83.76</v>
      </c>
      <c r="K324" s="144" t="s">
        <v>285</v>
      </c>
      <c r="L324" s="87"/>
      <c r="M324" s="150">
        <v>83.76</v>
      </c>
      <c r="N324" s="144">
        <f>M324*1.17</f>
        <v>97.999200000000002</v>
      </c>
      <c r="O324" s="85"/>
    </row>
    <row r="325" spans="1:20" ht="15" customHeight="1" x14ac:dyDescent="0.25">
      <c r="A325" s="142"/>
      <c r="B325" s="139"/>
      <c r="C325" s="145"/>
      <c r="D325" s="145"/>
      <c r="E325" s="87" t="s">
        <v>92</v>
      </c>
      <c r="F325" s="145"/>
      <c r="G325" s="145"/>
      <c r="H325" s="148"/>
      <c r="I325" s="145"/>
      <c r="J325" s="151"/>
      <c r="K325" s="145"/>
      <c r="L325" s="87" t="s">
        <v>86</v>
      </c>
      <c r="M325" s="151"/>
      <c r="N325" s="145"/>
      <c r="O325" s="85">
        <v>2023</v>
      </c>
    </row>
    <row r="326" spans="1:20" ht="15" customHeight="1" x14ac:dyDescent="0.25">
      <c r="A326" s="143"/>
      <c r="B326" s="140"/>
      <c r="C326" s="146"/>
      <c r="D326" s="146"/>
      <c r="E326" s="88"/>
      <c r="F326" s="146"/>
      <c r="G326" s="146"/>
      <c r="H326" s="149"/>
      <c r="I326" s="146"/>
      <c r="J326" s="152"/>
      <c r="K326" s="146"/>
      <c r="L326" s="87"/>
      <c r="M326" s="152"/>
      <c r="N326" s="146"/>
      <c r="O326" s="85"/>
      <c r="T326" s="11" t="s">
        <v>98</v>
      </c>
    </row>
    <row r="327" spans="1:20" ht="15" customHeight="1" x14ac:dyDescent="0.25">
      <c r="A327" s="141">
        <v>108</v>
      </c>
      <c r="B327" s="138" t="s">
        <v>87</v>
      </c>
      <c r="C327" s="144" t="s">
        <v>280</v>
      </c>
      <c r="D327" s="144" t="s">
        <v>33</v>
      </c>
      <c r="E327" s="87"/>
      <c r="F327" s="144" t="s">
        <v>284</v>
      </c>
      <c r="G327" s="144">
        <v>16</v>
      </c>
      <c r="H327" s="147">
        <v>436200</v>
      </c>
      <c r="I327" s="144" t="s">
        <v>285</v>
      </c>
      <c r="J327" s="150">
        <v>83.76</v>
      </c>
      <c r="K327" s="144" t="s">
        <v>285</v>
      </c>
      <c r="L327" s="87"/>
      <c r="M327" s="150">
        <v>83.76</v>
      </c>
      <c r="N327" s="144">
        <f>M327*1.17</f>
        <v>97.999200000000002</v>
      </c>
      <c r="O327" s="85"/>
    </row>
    <row r="328" spans="1:20" ht="15" customHeight="1" x14ac:dyDescent="0.25">
      <c r="A328" s="142"/>
      <c r="B328" s="139"/>
      <c r="C328" s="145"/>
      <c r="D328" s="145"/>
      <c r="E328" s="87" t="s">
        <v>92</v>
      </c>
      <c r="F328" s="145"/>
      <c r="G328" s="145"/>
      <c r="H328" s="148"/>
      <c r="I328" s="145"/>
      <c r="J328" s="151"/>
      <c r="K328" s="145"/>
      <c r="L328" s="87" t="s">
        <v>86</v>
      </c>
      <c r="M328" s="151"/>
      <c r="N328" s="145"/>
      <c r="O328" s="85"/>
    </row>
    <row r="329" spans="1:20" ht="15" customHeight="1" x14ac:dyDescent="0.25">
      <c r="A329" s="143"/>
      <c r="B329" s="140"/>
      <c r="C329" s="146"/>
      <c r="D329" s="146"/>
      <c r="E329" s="88"/>
      <c r="F329" s="146"/>
      <c r="G329" s="146"/>
      <c r="H329" s="149"/>
      <c r="I329" s="146"/>
      <c r="J329" s="152"/>
      <c r="K329" s="146"/>
      <c r="L329" s="87"/>
      <c r="M329" s="152"/>
      <c r="N329" s="146"/>
      <c r="O329" s="85"/>
    </row>
    <row r="330" spans="1:20" ht="15" customHeight="1" x14ac:dyDescent="0.25">
      <c r="A330" s="153">
        <v>109</v>
      </c>
      <c r="B330" s="138" t="s">
        <v>87</v>
      </c>
      <c r="C330" s="144" t="s">
        <v>280</v>
      </c>
      <c r="D330" s="144" t="s">
        <v>33</v>
      </c>
      <c r="E330" s="87"/>
      <c r="F330" s="144" t="s">
        <v>284</v>
      </c>
      <c r="G330" s="144">
        <v>16</v>
      </c>
      <c r="H330" s="147">
        <v>436200</v>
      </c>
      <c r="I330" s="144" t="s">
        <v>285</v>
      </c>
      <c r="J330" s="150">
        <v>83.76</v>
      </c>
      <c r="K330" s="144" t="s">
        <v>285</v>
      </c>
      <c r="L330" s="87"/>
      <c r="M330" s="150">
        <v>83.76</v>
      </c>
      <c r="N330" s="144">
        <f>M330*1.17</f>
        <v>97.999200000000002</v>
      </c>
      <c r="O330" s="85"/>
    </row>
    <row r="331" spans="1:20" ht="15" customHeight="1" x14ac:dyDescent="0.25">
      <c r="A331" s="153"/>
      <c r="B331" s="139"/>
      <c r="C331" s="145"/>
      <c r="D331" s="145"/>
      <c r="E331" s="87" t="s">
        <v>92</v>
      </c>
      <c r="F331" s="145"/>
      <c r="G331" s="145"/>
      <c r="H331" s="148"/>
      <c r="I331" s="145"/>
      <c r="J331" s="151"/>
      <c r="K331" s="145"/>
      <c r="L331" s="87" t="s">
        <v>86</v>
      </c>
      <c r="M331" s="151"/>
      <c r="N331" s="145"/>
      <c r="O331" s="85"/>
    </row>
    <row r="332" spans="1:20" ht="15" customHeight="1" x14ac:dyDescent="0.25">
      <c r="A332" s="153"/>
      <c r="B332" s="140"/>
      <c r="C332" s="146"/>
      <c r="D332" s="146"/>
      <c r="E332" s="88"/>
      <c r="F332" s="146"/>
      <c r="G332" s="146"/>
      <c r="H332" s="149"/>
      <c r="I332" s="146"/>
      <c r="J332" s="152"/>
      <c r="K332" s="146"/>
      <c r="L332" s="87"/>
      <c r="M332" s="152"/>
      <c r="N332" s="146"/>
      <c r="O332" s="85"/>
    </row>
    <row r="333" spans="1:20" ht="15" customHeight="1" x14ac:dyDescent="0.25">
      <c r="A333" s="141">
        <v>110</v>
      </c>
      <c r="B333" s="138" t="s">
        <v>87</v>
      </c>
      <c r="C333" s="144" t="s">
        <v>280</v>
      </c>
      <c r="D333" s="144" t="s">
        <v>33</v>
      </c>
      <c r="E333" s="87"/>
      <c r="F333" s="144" t="s">
        <v>284</v>
      </c>
      <c r="G333" s="144">
        <v>16</v>
      </c>
      <c r="H333" s="147">
        <v>436200</v>
      </c>
      <c r="I333" s="144" t="s">
        <v>285</v>
      </c>
      <c r="J333" s="150">
        <v>30.77</v>
      </c>
      <c r="K333" s="144" t="s">
        <v>285</v>
      </c>
      <c r="L333" s="87"/>
      <c r="M333" s="150">
        <f>J333</f>
        <v>30.77</v>
      </c>
      <c r="N333" s="144">
        <f>M333*1.17</f>
        <v>36.000899999999994</v>
      </c>
      <c r="O333" s="85"/>
    </row>
    <row r="334" spans="1:20" ht="15" customHeight="1" x14ac:dyDescent="0.25">
      <c r="A334" s="142"/>
      <c r="B334" s="139"/>
      <c r="C334" s="145"/>
      <c r="D334" s="145"/>
      <c r="E334" s="87" t="s">
        <v>92</v>
      </c>
      <c r="F334" s="145"/>
      <c r="G334" s="145"/>
      <c r="H334" s="148"/>
      <c r="I334" s="145"/>
      <c r="J334" s="151"/>
      <c r="K334" s="145"/>
      <c r="L334" s="87" t="s">
        <v>86</v>
      </c>
      <c r="M334" s="151"/>
      <c r="N334" s="145"/>
      <c r="O334" s="85"/>
    </row>
    <row r="335" spans="1:20" ht="15" customHeight="1" x14ac:dyDescent="0.25">
      <c r="A335" s="143"/>
      <c r="B335" s="140"/>
      <c r="C335" s="146"/>
      <c r="D335" s="146"/>
      <c r="E335" s="88"/>
      <c r="F335" s="146"/>
      <c r="G335" s="146"/>
      <c r="H335" s="149"/>
      <c r="I335" s="146"/>
      <c r="J335" s="152"/>
      <c r="K335" s="146"/>
      <c r="L335" s="87"/>
      <c r="M335" s="152"/>
      <c r="N335" s="146"/>
      <c r="O335" s="85"/>
    </row>
    <row r="336" spans="1:20" ht="15" customHeight="1" x14ac:dyDescent="0.25">
      <c r="A336" s="141">
        <v>111</v>
      </c>
      <c r="B336" s="138" t="s">
        <v>87</v>
      </c>
      <c r="C336" s="144" t="s">
        <v>280</v>
      </c>
      <c r="D336" s="144" t="s">
        <v>33</v>
      </c>
      <c r="E336" s="87"/>
      <c r="F336" s="144" t="s">
        <v>284</v>
      </c>
      <c r="G336" s="144">
        <v>16</v>
      </c>
      <c r="H336" s="147">
        <v>436200</v>
      </c>
      <c r="I336" s="144" t="s">
        <v>285</v>
      </c>
      <c r="J336" s="150">
        <v>44.44</v>
      </c>
      <c r="K336" s="144" t="s">
        <v>285</v>
      </c>
      <c r="L336" s="87"/>
      <c r="M336" s="150">
        <f>J336</f>
        <v>44.44</v>
      </c>
      <c r="N336" s="144">
        <f>M336*1.17</f>
        <v>51.994799999999991</v>
      </c>
      <c r="O336" s="85"/>
    </row>
    <row r="337" spans="1:15" ht="15" customHeight="1" x14ac:dyDescent="0.25">
      <c r="A337" s="142"/>
      <c r="B337" s="139"/>
      <c r="C337" s="145"/>
      <c r="D337" s="145"/>
      <c r="E337" s="87" t="s">
        <v>92</v>
      </c>
      <c r="F337" s="145"/>
      <c r="G337" s="145"/>
      <c r="H337" s="148"/>
      <c r="I337" s="145"/>
      <c r="J337" s="151"/>
      <c r="K337" s="145"/>
      <c r="L337" s="87" t="s">
        <v>86</v>
      </c>
      <c r="M337" s="151"/>
      <c r="N337" s="145"/>
      <c r="O337" s="85"/>
    </row>
    <row r="338" spans="1:15" ht="15" customHeight="1" x14ac:dyDescent="0.25">
      <c r="A338" s="143"/>
      <c r="B338" s="140"/>
      <c r="C338" s="146"/>
      <c r="D338" s="146"/>
      <c r="E338" s="88"/>
      <c r="F338" s="146"/>
      <c r="G338" s="146"/>
      <c r="H338" s="149"/>
      <c r="I338" s="146"/>
      <c r="J338" s="152"/>
      <c r="K338" s="146"/>
      <c r="L338" s="87"/>
      <c r="M338" s="152"/>
      <c r="N338" s="146"/>
      <c r="O338" s="85"/>
    </row>
    <row r="339" spans="1:15" ht="15" customHeight="1" x14ac:dyDescent="0.25">
      <c r="A339" s="153">
        <v>112</v>
      </c>
      <c r="B339" s="138" t="s">
        <v>87</v>
      </c>
      <c r="C339" s="144" t="s">
        <v>280</v>
      </c>
      <c r="D339" s="144" t="s">
        <v>33</v>
      </c>
      <c r="E339" s="87"/>
      <c r="F339" s="144" t="s">
        <v>284</v>
      </c>
      <c r="G339" s="144">
        <v>16</v>
      </c>
      <c r="H339" s="147">
        <v>436200</v>
      </c>
      <c r="I339" s="144" t="s">
        <v>285</v>
      </c>
      <c r="J339" s="150">
        <v>41.03</v>
      </c>
      <c r="K339" s="144" t="s">
        <v>285</v>
      </c>
      <c r="L339" s="87"/>
      <c r="M339" s="150">
        <f>J339</f>
        <v>41.03</v>
      </c>
      <c r="N339" s="144">
        <f>M339*1.17</f>
        <v>48.005099999999999</v>
      </c>
      <c r="O339" s="85"/>
    </row>
    <row r="340" spans="1:15" ht="15" customHeight="1" x14ac:dyDescent="0.25">
      <c r="A340" s="153"/>
      <c r="B340" s="139"/>
      <c r="C340" s="145"/>
      <c r="D340" s="145"/>
      <c r="E340" s="87" t="s">
        <v>92</v>
      </c>
      <c r="F340" s="145"/>
      <c r="G340" s="145"/>
      <c r="H340" s="148"/>
      <c r="I340" s="145"/>
      <c r="J340" s="151"/>
      <c r="K340" s="145"/>
      <c r="L340" s="87" t="s">
        <v>86</v>
      </c>
      <c r="M340" s="151"/>
      <c r="N340" s="145"/>
      <c r="O340" s="85"/>
    </row>
    <row r="341" spans="1:15" ht="35.25" customHeight="1" x14ac:dyDescent="0.25">
      <c r="A341" s="153"/>
      <c r="B341" s="140"/>
      <c r="C341" s="146"/>
      <c r="D341" s="146"/>
      <c r="E341" s="88"/>
      <c r="F341" s="146"/>
      <c r="G341" s="146"/>
      <c r="H341" s="149"/>
      <c r="I341" s="146"/>
      <c r="J341" s="152"/>
      <c r="K341" s="146"/>
      <c r="L341" s="87"/>
      <c r="M341" s="152"/>
      <c r="N341" s="146"/>
      <c r="O341" s="85"/>
    </row>
    <row r="342" spans="1:15" ht="15" customHeight="1" x14ac:dyDescent="0.25">
      <c r="A342" s="141">
        <v>113</v>
      </c>
      <c r="B342" s="138" t="s">
        <v>87</v>
      </c>
      <c r="C342" s="144" t="s">
        <v>280</v>
      </c>
      <c r="D342" s="144" t="s">
        <v>33</v>
      </c>
      <c r="E342" s="87"/>
      <c r="F342" s="144" t="s">
        <v>284</v>
      </c>
      <c r="G342" s="144">
        <v>16</v>
      </c>
      <c r="H342" s="147">
        <v>436200</v>
      </c>
      <c r="I342" s="144" t="s">
        <v>285</v>
      </c>
      <c r="J342" s="150">
        <v>83.76</v>
      </c>
      <c r="K342" s="144" t="s">
        <v>285</v>
      </c>
      <c r="L342" s="87"/>
      <c r="M342" s="150">
        <v>83.76</v>
      </c>
      <c r="N342" s="144">
        <f>M342*1.17</f>
        <v>97.999200000000002</v>
      </c>
      <c r="O342" s="85"/>
    </row>
    <row r="343" spans="1:15" ht="15" customHeight="1" x14ac:dyDescent="0.25">
      <c r="A343" s="142"/>
      <c r="B343" s="139"/>
      <c r="C343" s="145"/>
      <c r="D343" s="145"/>
      <c r="E343" s="87" t="s">
        <v>92</v>
      </c>
      <c r="F343" s="145"/>
      <c r="G343" s="145"/>
      <c r="H343" s="148"/>
      <c r="I343" s="145"/>
      <c r="J343" s="151"/>
      <c r="K343" s="145"/>
      <c r="L343" s="87" t="s">
        <v>86</v>
      </c>
      <c r="M343" s="151"/>
      <c r="N343" s="145"/>
      <c r="O343" s="85"/>
    </row>
    <row r="344" spans="1:15" ht="15" customHeight="1" x14ac:dyDescent="0.25">
      <c r="A344" s="143"/>
      <c r="B344" s="140"/>
      <c r="C344" s="146"/>
      <c r="D344" s="146"/>
      <c r="E344" s="88"/>
      <c r="F344" s="146"/>
      <c r="G344" s="146"/>
      <c r="H344" s="149"/>
      <c r="I344" s="146"/>
      <c r="J344" s="152"/>
      <c r="K344" s="146"/>
      <c r="L344" s="87"/>
      <c r="M344" s="152"/>
      <c r="N344" s="146"/>
      <c r="O344" s="85"/>
    </row>
    <row r="345" spans="1:15" ht="15" customHeight="1" x14ac:dyDescent="0.25">
      <c r="A345" s="141">
        <v>114</v>
      </c>
      <c r="B345" s="138" t="s">
        <v>87</v>
      </c>
      <c r="C345" s="144" t="s">
        <v>280</v>
      </c>
      <c r="D345" s="144" t="s">
        <v>33</v>
      </c>
      <c r="E345" s="87"/>
      <c r="F345" s="144" t="s">
        <v>284</v>
      </c>
      <c r="G345" s="144">
        <v>16</v>
      </c>
      <c r="H345" s="147">
        <v>436200</v>
      </c>
      <c r="I345" s="144" t="s">
        <v>285</v>
      </c>
      <c r="J345" s="150">
        <v>83.76</v>
      </c>
      <c r="K345" s="144" t="s">
        <v>285</v>
      </c>
      <c r="L345" s="87"/>
      <c r="M345" s="150">
        <v>83.76</v>
      </c>
      <c r="N345" s="144">
        <f>M345*1.17</f>
        <v>97.999200000000002</v>
      </c>
      <c r="O345" s="85"/>
    </row>
    <row r="346" spans="1:15" ht="15" customHeight="1" x14ac:dyDescent="0.25">
      <c r="A346" s="142"/>
      <c r="B346" s="139"/>
      <c r="C346" s="145"/>
      <c r="D346" s="145"/>
      <c r="E346" s="87" t="s">
        <v>92</v>
      </c>
      <c r="F346" s="145"/>
      <c r="G346" s="145"/>
      <c r="H346" s="148"/>
      <c r="I346" s="145"/>
      <c r="J346" s="151"/>
      <c r="K346" s="145"/>
      <c r="L346" s="87" t="s">
        <v>86</v>
      </c>
      <c r="M346" s="151"/>
      <c r="N346" s="145"/>
      <c r="O346" s="85"/>
    </row>
    <row r="347" spans="1:15" ht="15" customHeight="1" x14ac:dyDescent="0.25">
      <c r="A347" s="143"/>
      <c r="B347" s="140"/>
      <c r="C347" s="146"/>
      <c r="D347" s="146"/>
      <c r="E347" s="88"/>
      <c r="F347" s="146"/>
      <c r="G347" s="146"/>
      <c r="H347" s="149"/>
      <c r="I347" s="146"/>
      <c r="J347" s="152"/>
      <c r="K347" s="146"/>
      <c r="L347" s="87"/>
      <c r="M347" s="152"/>
      <c r="N347" s="146"/>
      <c r="O347" s="85"/>
    </row>
    <row r="348" spans="1:15" ht="15" customHeight="1" x14ac:dyDescent="0.25">
      <c r="A348" s="153">
        <v>115</v>
      </c>
      <c r="B348" s="138" t="s">
        <v>87</v>
      </c>
      <c r="C348" s="144" t="s">
        <v>280</v>
      </c>
      <c r="D348" s="144" t="s">
        <v>33</v>
      </c>
      <c r="E348" s="87"/>
      <c r="F348" s="144" t="s">
        <v>284</v>
      </c>
      <c r="G348" s="144">
        <v>16</v>
      </c>
      <c r="H348" s="147">
        <v>436200</v>
      </c>
      <c r="I348" s="144" t="s">
        <v>285</v>
      </c>
      <c r="J348" s="150">
        <v>83.76</v>
      </c>
      <c r="K348" s="144" t="s">
        <v>285</v>
      </c>
      <c r="L348" s="87"/>
      <c r="M348" s="150">
        <v>83.76</v>
      </c>
      <c r="N348" s="144">
        <f>M348*1.17</f>
        <v>97.999200000000002</v>
      </c>
      <c r="O348" s="85"/>
    </row>
    <row r="349" spans="1:15" ht="15" customHeight="1" x14ac:dyDescent="0.25">
      <c r="A349" s="153"/>
      <c r="B349" s="139"/>
      <c r="C349" s="145"/>
      <c r="D349" s="145"/>
      <c r="E349" s="87" t="s">
        <v>92</v>
      </c>
      <c r="F349" s="145"/>
      <c r="G349" s="145"/>
      <c r="H349" s="148"/>
      <c r="I349" s="145"/>
      <c r="J349" s="151"/>
      <c r="K349" s="145"/>
      <c r="L349" s="87" t="s">
        <v>86</v>
      </c>
      <c r="M349" s="151"/>
      <c r="N349" s="145"/>
      <c r="O349" s="85"/>
    </row>
    <row r="350" spans="1:15" ht="15" customHeight="1" x14ac:dyDescent="0.25">
      <c r="A350" s="153"/>
      <c r="B350" s="140"/>
      <c r="C350" s="146"/>
      <c r="D350" s="146"/>
      <c r="E350" s="88"/>
      <c r="F350" s="146"/>
      <c r="G350" s="146"/>
      <c r="H350" s="149"/>
      <c r="I350" s="146"/>
      <c r="J350" s="152"/>
      <c r="K350" s="146"/>
      <c r="L350" s="87"/>
      <c r="M350" s="152"/>
      <c r="N350" s="146"/>
      <c r="O350" s="85"/>
    </row>
    <row r="351" spans="1:15" ht="15" customHeight="1" x14ac:dyDescent="0.25">
      <c r="A351" s="141">
        <v>116</v>
      </c>
      <c r="B351" s="138" t="s">
        <v>87</v>
      </c>
      <c r="C351" s="144" t="s">
        <v>280</v>
      </c>
      <c r="D351" s="144" t="s">
        <v>33</v>
      </c>
      <c r="E351" s="87"/>
      <c r="F351" s="144" t="s">
        <v>284</v>
      </c>
      <c r="G351" s="144">
        <v>16</v>
      </c>
      <c r="H351" s="147">
        <v>436200</v>
      </c>
      <c r="I351" s="144" t="s">
        <v>285</v>
      </c>
      <c r="J351" s="150">
        <v>83.76</v>
      </c>
      <c r="K351" s="144" t="s">
        <v>285</v>
      </c>
      <c r="L351" s="87"/>
      <c r="M351" s="150">
        <v>83.76</v>
      </c>
      <c r="N351" s="144">
        <f>M351*1.17</f>
        <v>97.999200000000002</v>
      </c>
      <c r="O351" s="85"/>
    </row>
    <row r="352" spans="1:15" ht="15" customHeight="1" x14ac:dyDescent="0.25">
      <c r="A352" s="142"/>
      <c r="B352" s="139"/>
      <c r="C352" s="145"/>
      <c r="D352" s="145"/>
      <c r="E352" s="87" t="s">
        <v>92</v>
      </c>
      <c r="F352" s="145"/>
      <c r="G352" s="145"/>
      <c r="H352" s="148"/>
      <c r="I352" s="145"/>
      <c r="J352" s="151"/>
      <c r="K352" s="145"/>
      <c r="L352" s="87" t="s">
        <v>86</v>
      </c>
      <c r="M352" s="151"/>
      <c r="N352" s="145"/>
      <c r="O352" s="85"/>
    </row>
    <row r="353" spans="1:16" ht="15" customHeight="1" x14ac:dyDescent="0.25">
      <c r="A353" s="143"/>
      <c r="B353" s="140"/>
      <c r="C353" s="146"/>
      <c r="D353" s="146"/>
      <c r="E353" s="88"/>
      <c r="F353" s="146"/>
      <c r="G353" s="146"/>
      <c r="H353" s="149"/>
      <c r="I353" s="146"/>
      <c r="J353" s="152"/>
      <c r="K353" s="146"/>
      <c r="L353" s="87"/>
      <c r="M353" s="152"/>
      <c r="N353" s="146"/>
      <c r="O353" s="85"/>
      <c r="P353" s="11" t="s">
        <v>32</v>
      </c>
    </row>
    <row r="354" spans="1:16" ht="15" customHeight="1" x14ac:dyDescent="0.25">
      <c r="A354" s="141">
        <v>117</v>
      </c>
      <c r="B354" s="138" t="s">
        <v>87</v>
      </c>
      <c r="C354" s="144" t="s">
        <v>280</v>
      </c>
      <c r="D354" s="144" t="s">
        <v>33</v>
      </c>
      <c r="E354" s="87"/>
      <c r="F354" s="144" t="s">
        <v>284</v>
      </c>
      <c r="G354" s="144">
        <v>16</v>
      </c>
      <c r="H354" s="147">
        <v>436200</v>
      </c>
      <c r="I354" s="144" t="s">
        <v>285</v>
      </c>
      <c r="J354" s="150">
        <v>83.76</v>
      </c>
      <c r="K354" s="144" t="s">
        <v>285</v>
      </c>
      <c r="L354" s="87"/>
      <c r="M354" s="150">
        <v>83.76</v>
      </c>
      <c r="N354" s="144">
        <f>M354*1.17</f>
        <v>97.999200000000002</v>
      </c>
      <c r="O354" s="85"/>
    </row>
    <row r="355" spans="1:16" ht="15" customHeight="1" x14ac:dyDescent="0.25">
      <c r="A355" s="142"/>
      <c r="B355" s="139"/>
      <c r="C355" s="145"/>
      <c r="D355" s="145"/>
      <c r="E355" s="87" t="s">
        <v>92</v>
      </c>
      <c r="F355" s="145"/>
      <c r="G355" s="145"/>
      <c r="H355" s="148"/>
      <c r="I355" s="145"/>
      <c r="J355" s="151"/>
      <c r="K355" s="145"/>
      <c r="L355" s="87" t="s">
        <v>86</v>
      </c>
      <c r="M355" s="151"/>
      <c r="N355" s="145"/>
      <c r="O355" s="85"/>
    </row>
    <row r="356" spans="1:16" ht="15" customHeight="1" x14ac:dyDescent="0.25">
      <c r="A356" s="143"/>
      <c r="B356" s="140"/>
      <c r="C356" s="146"/>
      <c r="D356" s="146"/>
      <c r="E356" s="88"/>
      <c r="F356" s="146"/>
      <c r="G356" s="146"/>
      <c r="H356" s="149"/>
      <c r="I356" s="146"/>
      <c r="J356" s="152"/>
      <c r="K356" s="146"/>
      <c r="L356" s="87"/>
      <c r="M356" s="152"/>
      <c r="N356" s="146"/>
      <c r="O356" s="85"/>
    </row>
    <row r="357" spans="1:16" ht="15" customHeight="1" x14ac:dyDescent="0.25">
      <c r="A357" s="153">
        <v>118</v>
      </c>
      <c r="B357" s="138" t="s">
        <v>87</v>
      </c>
      <c r="C357" s="144" t="s">
        <v>280</v>
      </c>
      <c r="D357" s="144" t="s">
        <v>33</v>
      </c>
      <c r="E357" s="87"/>
      <c r="F357" s="144" t="s">
        <v>286</v>
      </c>
      <c r="G357" s="144">
        <v>13</v>
      </c>
      <c r="H357" s="147">
        <v>4245000</v>
      </c>
      <c r="I357" s="144" t="s">
        <v>289</v>
      </c>
      <c r="J357" s="150">
        <v>17862.63</v>
      </c>
      <c r="K357" s="144" t="s">
        <v>288</v>
      </c>
      <c r="L357" s="87"/>
      <c r="M357" s="150">
        <f t="shared" ref="M357" si="0">J357</f>
        <v>17862.63</v>
      </c>
      <c r="N357" s="144">
        <f>M357*1.17</f>
        <v>20899.277099999999</v>
      </c>
      <c r="O357" s="85"/>
    </row>
    <row r="358" spans="1:16" ht="15" customHeight="1" x14ac:dyDescent="0.25">
      <c r="A358" s="153"/>
      <c r="B358" s="139"/>
      <c r="C358" s="145"/>
      <c r="D358" s="145"/>
      <c r="E358" s="87" t="s">
        <v>92</v>
      </c>
      <c r="F358" s="145"/>
      <c r="G358" s="145"/>
      <c r="H358" s="148"/>
      <c r="I358" s="145"/>
      <c r="J358" s="151"/>
      <c r="K358" s="145"/>
      <c r="L358" s="87" t="s">
        <v>86</v>
      </c>
      <c r="M358" s="151"/>
      <c r="N358" s="145"/>
      <c r="O358" s="85">
        <v>2023</v>
      </c>
    </row>
    <row r="359" spans="1:16" ht="15" customHeight="1" x14ac:dyDescent="0.25">
      <c r="A359" s="153"/>
      <c r="B359" s="140"/>
      <c r="C359" s="146"/>
      <c r="D359" s="146"/>
      <c r="E359" s="88"/>
      <c r="F359" s="146"/>
      <c r="G359" s="146"/>
      <c r="H359" s="149"/>
      <c r="I359" s="146"/>
      <c r="J359" s="152"/>
      <c r="K359" s="146"/>
      <c r="L359" s="87"/>
      <c r="M359" s="152"/>
      <c r="N359" s="146"/>
      <c r="O359" s="85"/>
    </row>
    <row r="360" spans="1:16" ht="15" customHeight="1" x14ac:dyDescent="0.25">
      <c r="A360" s="141">
        <v>119</v>
      </c>
      <c r="B360" s="138" t="s">
        <v>87</v>
      </c>
      <c r="C360" s="144" t="s">
        <v>280</v>
      </c>
      <c r="D360" s="144" t="s">
        <v>33</v>
      </c>
      <c r="E360" s="87"/>
      <c r="F360" s="144" t="s">
        <v>286</v>
      </c>
      <c r="G360" s="144">
        <v>13</v>
      </c>
      <c r="H360" s="147">
        <v>4245000</v>
      </c>
      <c r="I360" s="144" t="s">
        <v>289</v>
      </c>
      <c r="J360" s="150">
        <v>128.69999999999999</v>
      </c>
      <c r="K360" s="144" t="s">
        <v>288</v>
      </c>
      <c r="L360" s="87"/>
      <c r="M360" s="150">
        <f t="shared" ref="M360" si="1">J360</f>
        <v>128.69999999999999</v>
      </c>
      <c r="N360" s="144">
        <f>M360*1.17</f>
        <v>150.57899999999998</v>
      </c>
      <c r="O360" s="85"/>
    </row>
    <row r="361" spans="1:16" ht="15" customHeight="1" x14ac:dyDescent="0.25">
      <c r="A361" s="142"/>
      <c r="B361" s="139"/>
      <c r="C361" s="145"/>
      <c r="D361" s="145"/>
      <c r="E361" s="87" t="s">
        <v>92</v>
      </c>
      <c r="F361" s="145"/>
      <c r="G361" s="145"/>
      <c r="H361" s="148"/>
      <c r="I361" s="145"/>
      <c r="J361" s="151"/>
      <c r="K361" s="145"/>
      <c r="L361" s="87" t="s">
        <v>86</v>
      </c>
      <c r="M361" s="151"/>
      <c r="N361" s="145"/>
      <c r="O361" s="85">
        <v>2023</v>
      </c>
    </row>
    <row r="362" spans="1:16" ht="15" customHeight="1" x14ac:dyDescent="0.25">
      <c r="A362" s="143"/>
      <c r="B362" s="140"/>
      <c r="C362" s="146"/>
      <c r="D362" s="146"/>
      <c r="E362" s="88"/>
      <c r="F362" s="146"/>
      <c r="G362" s="146"/>
      <c r="H362" s="149"/>
      <c r="I362" s="146"/>
      <c r="J362" s="152"/>
      <c r="K362" s="146"/>
      <c r="L362" s="87"/>
      <c r="M362" s="152"/>
      <c r="N362" s="146"/>
      <c r="O362" s="85"/>
    </row>
    <row r="363" spans="1:16" ht="15" customHeight="1" x14ac:dyDescent="0.25">
      <c r="A363" s="141">
        <v>120</v>
      </c>
      <c r="B363" s="138" t="s">
        <v>87</v>
      </c>
      <c r="C363" s="144" t="s">
        <v>280</v>
      </c>
      <c r="D363" s="144" t="s">
        <v>33</v>
      </c>
      <c r="E363" s="87"/>
      <c r="F363" s="144" t="s">
        <v>286</v>
      </c>
      <c r="G363" s="144">
        <v>13</v>
      </c>
      <c r="H363" s="147">
        <v>4245000</v>
      </c>
      <c r="I363" s="144" t="s">
        <v>289</v>
      </c>
      <c r="J363" s="150">
        <v>115.83</v>
      </c>
      <c r="K363" s="144" t="s">
        <v>288</v>
      </c>
      <c r="L363" s="87"/>
      <c r="M363" s="150">
        <f t="shared" ref="M363" si="2">J363</f>
        <v>115.83</v>
      </c>
      <c r="N363" s="144">
        <f>M363*1.17</f>
        <v>135.52109999999999</v>
      </c>
      <c r="O363" s="85"/>
    </row>
    <row r="364" spans="1:16" ht="15" customHeight="1" x14ac:dyDescent="0.25">
      <c r="A364" s="142"/>
      <c r="B364" s="139"/>
      <c r="C364" s="145"/>
      <c r="D364" s="145"/>
      <c r="E364" s="87" t="s">
        <v>92</v>
      </c>
      <c r="F364" s="145"/>
      <c r="G364" s="145"/>
      <c r="H364" s="148"/>
      <c r="I364" s="145"/>
      <c r="J364" s="151"/>
      <c r="K364" s="145"/>
      <c r="L364" s="87" t="s">
        <v>86</v>
      </c>
      <c r="M364" s="151"/>
      <c r="N364" s="145"/>
      <c r="O364" s="85"/>
    </row>
    <row r="365" spans="1:16" ht="15" customHeight="1" x14ac:dyDescent="0.25">
      <c r="A365" s="143"/>
      <c r="B365" s="140"/>
      <c r="C365" s="146"/>
      <c r="D365" s="146"/>
      <c r="E365" s="88"/>
      <c r="F365" s="146"/>
      <c r="G365" s="146"/>
      <c r="H365" s="149"/>
      <c r="I365" s="146"/>
      <c r="J365" s="152"/>
      <c r="K365" s="146"/>
      <c r="L365" s="87"/>
      <c r="M365" s="152"/>
      <c r="N365" s="146"/>
      <c r="O365" s="85"/>
    </row>
    <row r="366" spans="1:16" ht="15" customHeight="1" x14ac:dyDescent="0.25">
      <c r="A366" s="153">
        <v>121</v>
      </c>
      <c r="B366" s="138" t="s">
        <v>87</v>
      </c>
      <c r="C366" s="144" t="s">
        <v>280</v>
      </c>
      <c r="D366" s="144" t="s">
        <v>33</v>
      </c>
      <c r="E366" s="87"/>
      <c r="F366" s="144" t="s">
        <v>286</v>
      </c>
      <c r="G366" s="144">
        <v>13</v>
      </c>
      <c r="H366" s="147">
        <v>4245000</v>
      </c>
      <c r="I366" s="144" t="s">
        <v>289</v>
      </c>
      <c r="J366" s="150">
        <v>16068.36</v>
      </c>
      <c r="K366" s="144" t="s">
        <v>288</v>
      </c>
      <c r="L366" s="87"/>
      <c r="M366" s="150">
        <f t="shared" ref="M366" si="3">J366</f>
        <v>16068.36</v>
      </c>
      <c r="N366" s="144">
        <f>M366*1.17</f>
        <v>18799.981199999998</v>
      </c>
      <c r="O366" s="85"/>
    </row>
    <row r="367" spans="1:16" ht="15" customHeight="1" x14ac:dyDescent="0.25">
      <c r="A367" s="153"/>
      <c r="B367" s="139"/>
      <c r="C367" s="145"/>
      <c r="D367" s="145"/>
      <c r="E367" s="87" t="s">
        <v>92</v>
      </c>
      <c r="F367" s="145"/>
      <c r="G367" s="145"/>
      <c r="H367" s="148"/>
      <c r="I367" s="145"/>
      <c r="J367" s="151"/>
      <c r="K367" s="145"/>
      <c r="L367" s="87" t="s">
        <v>86</v>
      </c>
      <c r="M367" s="151"/>
      <c r="N367" s="145"/>
      <c r="O367" s="85"/>
    </row>
    <row r="368" spans="1:16" ht="15" customHeight="1" x14ac:dyDescent="0.25">
      <c r="A368" s="153"/>
      <c r="B368" s="140"/>
      <c r="C368" s="146"/>
      <c r="D368" s="146"/>
      <c r="E368" s="88"/>
      <c r="F368" s="146"/>
      <c r="G368" s="146"/>
      <c r="H368" s="149"/>
      <c r="I368" s="146"/>
      <c r="J368" s="152"/>
      <c r="K368" s="146"/>
      <c r="L368" s="87"/>
      <c r="M368" s="152"/>
      <c r="N368" s="146"/>
      <c r="O368" s="85"/>
    </row>
    <row r="369" spans="1:15" ht="15" customHeight="1" x14ac:dyDescent="0.25">
      <c r="A369" s="141">
        <v>122</v>
      </c>
      <c r="B369" s="138" t="s">
        <v>87</v>
      </c>
      <c r="C369" s="144" t="s">
        <v>280</v>
      </c>
      <c r="D369" s="144" t="s">
        <v>33</v>
      </c>
      <c r="E369" s="87"/>
      <c r="F369" s="144" t="s">
        <v>286</v>
      </c>
      <c r="G369" s="144">
        <v>13</v>
      </c>
      <c r="H369" s="147">
        <v>4245000</v>
      </c>
      <c r="I369" s="144" t="s">
        <v>289</v>
      </c>
      <c r="J369" s="150">
        <v>17862.63</v>
      </c>
      <c r="K369" s="144" t="s">
        <v>288</v>
      </c>
      <c r="L369" s="87"/>
      <c r="M369" s="150">
        <f t="shared" ref="M369" si="4">J369</f>
        <v>17862.63</v>
      </c>
      <c r="N369" s="144">
        <f>M369*1.17</f>
        <v>20899.277099999999</v>
      </c>
      <c r="O369" s="85"/>
    </row>
    <row r="370" spans="1:15" ht="15" customHeight="1" x14ac:dyDescent="0.25">
      <c r="A370" s="142"/>
      <c r="B370" s="139"/>
      <c r="C370" s="145"/>
      <c r="D370" s="145"/>
      <c r="E370" s="87" t="s">
        <v>92</v>
      </c>
      <c r="F370" s="145"/>
      <c r="G370" s="145"/>
      <c r="H370" s="148"/>
      <c r="I370" s="145"/>
      <c r="J370" s="151"/>
      <c r="K370" s="145"/>
      <c r="L370" s="87" t="s">
        <v>86</v>
      </c>
      <c r="M370" s="151"/>
      <c r="N370" s="145"/>
      <c r="O370" s="85"/>
    </row>
    <row r="371" spans="1:15" ht="33" customHeight="1" x14ac:dyDescent="0.25">
      <c r="A371" s="143"/>
      <c r="B371" s="140"/>
      <c r="C371" s="146"/>
      <c r="D371" s="146"/>
      <c r="E371" s="88"/>
      <c r="F371" s="146"/>
      <c r="G371" s="146"/>
      <c r="H371" s="149"/>
      <c r="I371" s="146"/>
      <c r="J371" s="152"/>
      <c r="K371" s="146"/>
      <c r="L371" s="87"/>
      <c r="M371" s="152"/>
      <c r="N371" s="146"/>
      <c r="O371" s="85"/>
    </row>
    <row r="372" spans="1:15" ht="15" customHeight="1" x14ac:dyDescent="0.25">
      <c r="A372" s="141">
        <v>123</v>
      </c>
      <c r="B372" s="138" t="s">
        <v>87</v>
      </c>
      <c r="C372" s="144" t="s">
        <v>280</v>
      </c>
      <c r="D372" s="144" t="s">
        <v>33</v>
      </c>
      <c r="E372" s="87"/>
      <c r="F372" s="144" t="s">
        <v>286</v>
      </c>
      <c r="G372" s="144">
        <v>13</v>
      </c>
      <c r="H372" s="147">
        <v>4245000</v>
      </c>
      <c r="I372" s="144" t="s">
        <v>289</v>
      </c>
      <c r="J372" s="150">
        <v>128.69999999999999</v>
      </c>
      <c r="K372" s="144" t="s">
        <v>288</v>
      </c>
      <c r="L372" s="87"/>
      <c r="M372" s="150">
        <f t="shared" ref="M372" si="5">J372</f>
        <v>128.69999999999999</v>
      </c>
      <c r="N372" s="144">
        <f>M372*1.17</f>
        <v>150.57899999999998</v>
      </c>
      <c r="O372" s="85"/>
    </row>
    <row r="373" spans="1:15" ht="15" customHeight="1" x14ac:dyDescent="0.25">
      <c r="A373" s="142"/>
      <c r="B373" s="139"/>
      <c r="C373" s="145"/>
      <c r="D373" s="145"/>
      <c r="E373" s="87" t="s">
        <v>92</v>
      </c>
      <c r="F373" s="145"/>
      <c r="G373" s="145"/>
      <c r="H373" s="148"/>
      <c r="I373" s="145"/>
      <c r="J373" s="151"/>
      <c r="K373" s="145"/>
      <c r="L373" s="87" t="s">
        <v>86</v>
      </c>
      <c r="M373" s="151"/>
      <c r="N373" s="145"/>
      <c r="O373" s="85"/>
    </row>
    <row r="374" spans="1:15" ht="47.25" customHeight="1" x14ac:dyDescent="0.25">
      <c r="A374" s="143"/>
      <c r="B374" s="140"/>
      <c r="C374" s="146"/>
      <c r="D374" s="146"/>
      <c r="E374" s="88"/>
      <c r="F374" s="146"/>
      <c r="G374" s="146"/>
      <c r="H374" s="149"/>
      <c r="I374" s="146"/>
      <c r="J374" s="152"/>
      <c r="K374" s="146"/>
      <c r="L374" s="87"/>
      <c r="M374" s="152"/>
      <c r="N374" s="146"/>
      <c r="O374" s="85"/>
    </row>
    <row r="375" spans="1:15" ht="15" customHeight="1" x14ac:dyDescent="0.25">
      <c r="A375" s="153">
        <v>124</v>
      </c>
      <c r="B375" s="138" t="s">
        <v>87</v>
      </c>
      <c r="C375" s="144" t="s">
        <v>280</v>
      </c>
      <c r="D375" s="144" t="s">
        <v>33</v>
      </c>
      <c r="E375" s="87"/>
      <c r="F375" s="144" t="s">
        <v>286</v>
      </c>
      <c r="G375" s="144">
        <v>13</v>
      </c>
      <c r="H375" s="147">
        <v>4245000</v>
      </c>
      <c r="I375" s="144" t="s">
        <v>289</v>
      </c>
      <c r="J375" s="150">
        <v>128.69999999999999</v>
      </c>
      <c r="K375" s="144" t="s">
        <v>288</v>
      </c>
      <c r="L375" s="87"/>
      <c r="M375" s="150">
        <f t="shared" ref="M375" si="6">J375</f>
        <v>128.69999999999999</v>
      </c>
      <c r="N375" s="144">
        <f>M375*1.17</f>
        <v>150.57899999999998</v>
      </c>
      <c r="O375" s="85"/>
    </row>
    <row r="376" spans="1:15" ht="15" customHeight="1" x14ac:dyDescent="0.25">
      <c r="A376" s="153"/>
      <c r="B376" s="139"/>
      <c r="C376" s="145"/>
      <c r="D376" s="145"/>
      <c r="E376" s="87" t="s">
        <v>92</v>
      </c>
      <c r="F376" s="145"/>
      <c r="G376" s="145"/>
      <c r="H376" s="148"/>
      <c r="I376" s="145"/>
      <c r="J376" s="151"/>
      <c r="K376" s="145"/>
      <c r="L376" s="87" t="s">
        <v>86</v>
      </c>
      <c r="M376" s="151"/>
      <c r="N376" s="145"/>
      <c r="O376" s="85"/>
    </row>
    <row r="377" spans="1:15" ht="52.5" customHeight="1" x14ac:dyDescent="0.25">
      <c r="A377" s="153"/>
      <c r="B377" s="140"/>
      <c r="C377" s="146"/>
      <c r="D377" s="146"/>
      <c r="E377" s="88"/>
      <c r="F377" s="146"/>
      <c r="G377" s="146"/>
      <c r="H377" s="149"/>
      <c r="I377" s="146"/>
      <c r="J377" s="152"/>
      <c r="K377" s="146"/>
      <c r="L377" s="87"/>
      <c r="M377" s="152"/>
      <c r="N377" s="146"/>
      <c r="O377" s="85"/>
    </row>
    <row r="378" spans="1:15" ht="15" customHeight="1" x14ac:dyDescent="0.25">
      <c r="A378" s="141">
        <v>125</v>
      </c>
      <c r="B378" s="138" t="s">
        <v>87</v>
      </c>
      <c r="C378" s="144" t="s">
        <v>280</v>
      </c>
      <c r="D378" s="144" t="s">
        <v>33</v>
      </c>
      <c r="E378" s="87"/>
      <c r="F378" s="144" t="s">
        <v>286</v>
      </c>
      <c r="G378" s="144">
        <v>13</v>
      </c>
      <c r="H378" s="147">
        <v>4245000</v>
      </c>
      <c r="I378" s="144" t="s">
        <v>289</v>
      </c>
      <c r="J378" s="150">
        <v>17862.63</v>
      </c>
      <c r="K378" s="144" t="s">
        <v>288</v>
      </c>
      <c r="L378" s="87"/>
      <c r="M378" s="150">
        <f t="shared" ref="M378" si="7">J378</f>
        <v>17862.63</v>
      </c>
      <c r="N378" s="144">
        <f>M378*1.17</f>
        <v>20899.277099999999</v>
      </c>
      <c r="O378" s="85"/>
    </row>
    <row r="379" spans="1:15" ht="15" customHeight="1" x14ac:dyDescent="0.25">
      <c r="A379" s="142"/>
      <c r="B379" s="139"/>
      <c r="C379" s="145"/>
      <c r="D379" s="145"/>
      <c r="E379" s="87" t="s">
        <v>92</v>
      </c>
      <c r="F379" s="145"/>
      <c r="G379" s="145"/>
      <c r="H379" s="148"/>
      <c r="I379" s="145"/>
      <c r="J379" s="151"/>
      <c r="K379" s="145"/>
      <c r="L379" s="87" t="s">
        <v>86</v>
      </c>
      <c r="M379" s="151"/>
      <c r="N379" s="145"/>
      <c r="O379" s="85"/>
    </row>
    <row r="380" spans="1:15" ht="54.75" customHeight="1" x14ac:dyDescent="0.25">
      <c r="A380" s="143"/>
      <c r="B380" s="140"/>
      <c r="C380" s="146"/>
      <c r="D380" s="146"/>
      <c r="E380" s="88"/>
      <c r="F380" s="146"/>
      <c r="G380" s="146"/>
      <c r="H380" s="149"/>
      <c r="I380" s="146"/>
      <c r="J380" s="152"/>
      <c r="K380" s="146"/>
      <c r="L380" s="87"/>
      <c r="M380" s="152"/>
      <c r="N380" s="146"/>
      <c r="O380" s="85"/>
    </row>
    <row r="381" spans="1:15" ht="15" customHeight="1" x14ac:dyDescent="0.25">
      <c r="A381" s="141">
        <v>126</v>
      </c>
      <c r="B381" s="138" t="s">
        <v>87</v>
      </c>
      <c r="C381" s="144" t="s">
        <v>280</v>
      </c>
      <c r="D381" s="144" t="s">
        <v>33</v>
      </c>
      <c r="E381" s="87"/>
      <c r="F381" s="144" t="s">
        <v>286</v>
      </c>
      <c r="G381" s="144">
        <v>13</v>
      </c>
      <c r="H381" s="147">
        <v>4245000</v>
      </c>
      <c r="I381" s="144" t="s">
        <v>289</v>
      </c>
      <c r="J381" s="150">
        <v>4827.18</v>
      </c>
      <c r="K381" s="144" t="s">
        <v>288</v>
      </c>
      <c r="L381" s="87"/>
      <c r="M381" s="150">
        <f t="shared" ref="M381" si="8">J381</f>
        <v>4827.18</v>
      </c>
      <c r="N381" s="144">
        <f>M381*1.17</f>
        <v>5647.8005999999996</v>
      </c>
      <c r="O381" s="85"/>
    </row>
    <row r="382" spans="1:15" ht="15" customHeight="1" x14ac:dyDescent="0.25">
      <c r="A382" s="142"/>
      <c r="B382" s="139"/>
      <c r="C382" s="145"/>
      <c r="D382" s="145"/>
      <c r="E382" s="87" t="s">
        <v>92</v>
      </c>
      <c r="F382" s="145"/>
      <c r="G382" s="145"/>
      <c r="H382" s="148"/>
      <c r="I382" s="145"/>
      <c r="J382" s="151"/>
      <c r="K382" s="145"/>
      <c r="L382" s="87" t="s">
        <v>86</v>
      </c>
      <c r="M382" s="151"/>
      <c r="N382" s="145"/>
      <c r="O382" s="85"/>
    </row>
    <row r="383" spans="1:15" ht="49.5" customHeight="1" x14ac:dyDescent="0.25">
      <c r="A383" s="143"/>
      <c r="B383" s="140"/>
      <c r="C383" s="146"/>
      <c r="D383" s="146"/>
      <c r="E383" s="88"/>
      <c r="F383" s="146"/>
      <c r="G383" s="146"/>
      <c r="H383" s="149"/>
      <c r="I383" s="146"/>
      <c r="J383" s="152"/>
      <c r="K383" s="146"/>
      <c r="L383" s="87"/>
      <c r="M383" s="152"/>
      <c r="N383" s="146"/>
      <c r="O383" s="85"/>
    </row>
    <row r="384" spans="1:15" ht="15" customHeight="1" x14ac:dyDescent="0.25">
      <c r="A384" s="153">
        <v>127</v>
      </c>
      <c r="B384" s="138" t="s">
        <v>87</v>
      </c>
      <c r="C384" s="144" t="s">
        <v>280</v>
      </c>
      <c r="D384" s="144" t="s">
        <v>33</v>
      </c>
      <c r="E384" s="87"/>
      <c r="F384" s="144" t="s">
        <v>286</v>
      </c>
      <c r="G384" s="144">
        <v>13</v>
      </c>
      <c r="H384" s="147">
        <v>4245000</v>
      </c>
      <c r="I384" s="144" t="s">
        <v>289</v>
      </c>
      <c r="J384" s="150">
        <v>36.97</v>
      </c>
      <c r="K384" s="144" t="s">
        <v>288</v>
      </c>
      <c r="L384" s="87"/>
      <c r="M384" s="150">
        <f t="shared" ref="M384" si="9">J384</f>
        <v>36.97</v>
      </c>
      <c r="N384" s="144">
        <f>M384*1.17</f>
        <v>43.254899999999999</v>
      </c>
      <c r="O384" s="85"/>
    </row>
    <row r="385" spans="1:15" ht="15" customHeight="1" x14ac:dyDescent="0.25">
      <c r="A385" s="153"/>
      <c r="B385" s="139"/>
      <c r="C385" s="145"/>
      <c r="D385" s="145"/>
      <c r="E385" s="87" t="s">
        <v>92</v>
      </c>
      <c r="F385" s="145"/>
      <c r="G385" s="145"/>
      <c r="H385" s="148"/>
      <c r="I385" s="145"/>
      <c r="J385" s="151"/>
      <c r="K385" s="145"/>
      <c r="L385" s="87" t="s">
        <v>86</v>
      </c>
      <c r="M385" s="151"/>
      <c r="N385" s="145"/>
      <c r="O385" s="85"/>
    </row>
    <row r="386" spans="1:15" ht="15" customHeight="1" x14ac:dyDescent="0.25">
      <c r="A386" s="153"/>
      <c r="B386" s="140"/>
      <c r="C386" s="146"/>
      <c r="D386" s="146"/>
      <c r="E386" s="88"/>
      <c r="F386" s="146"/>
      <c r="G386" s="146"/>
      <c r="H386" s="149"/>
      <c r="I386" s="146"/>
      <c r="J386" s="152"/>
      <c r="K386" s="146"/>
      <c r="L386" s="87"/>
      <c r="M386" s="152"/>
      <c r="N386" s="146"/>
      <c r="O386" s="85"/>
    </row>
    <row r="387" spans="1:15" ht="15" customHeight="1" x14ac:dyDescent="0.25">
      <c r="A387" s="141">
        <v>128</v>
      </c>
      <c r="B387" s="138" t="s">
        <v>87</v>
      </c>
      <c r="C387" s="144" t="s">
        <v>280</v>
      </c>
      <c r="D387" s="144" t="s">
        <v>33</v>
      </c>
      <c r="E387" s="87"/>
      <c r="F387" s="144" t="s">
        <v>286</v>
      </c>
      <c r="G387" s="144">
        <v>13</v>
      </c>
      <c r="H387" s="147">
        <v>4245000</v>
      </c>
      <c r="I387" s="144" t="s">
        <v>289</v>
      </c>
      <c r="J387" s="150">
        <v>36.97</v>
      </c>
      <c r="K387" s="144" t="s">
        <v>288</v>
      </c>
      <c r="L387" s="87"/>
      <c r="M387" s="150">
        <f t="shared" ref="M387" si="10">J387</f>
        <v>36.97</v>
      </c>
      <c r="N387" s="144">
        <f>M387*1.17</f>
        <v>43.254899999999999</v>
      </c>
      <c r="O387" s="85"/>
    </row>
    <row r="388" spans="1:15" ht="15" customHeight="1" x14ac:dyDescent="0.25">
      <c r="A388" s="142"/>
      <c r="B388" s="139"/>
      <c r="C388" s="145"/>
      <c r="D388" s="145"/>
      <c r="E388" s="87" t="s">
        <v>92</v>
      </c>
      <c r="F388" s="145"/>
      <c r="G388" s="145"/>
      <c r="H388" s="148"/>
      <c r="I388" s="145"/>
      <c r="J388" s="151"/>
      <c r="K388" s="145"/>
      <c r="L388" s="87" t="s">
        <v>86</v>
      </c>
      <c r="M388" s="151"/>
      <c r="N388" s="145"/>
      <c r="O388" s="85"/>
    </row>
    <row r="389" spans="1:15" ht="15" customHeight="1" x14ac:dyDescent="0.25">
      <c r="A389" s="143"/>
      <c r="B389" s="140"/>
      <c r="C389" s="146"/>
      <c r="D389" s="146"/>
      <c r="E389" s="88"/>
      <c r="F389" s="146"/>
      <c r="G389" s="146"/>
      <c r="H389" s="149"/>
      <c r="I389" s="146"/>
      <c r="J389" s="152"/>
      <c r="K389" s="146"/>
      <c r="L389" s="87"/>
      <c r="M389" s="152"/>
      <c r="N389" s="146"/>
      <c r="O389" s="85"/>
    </row>
    <row r="390" spans="1:15" ht="15" customHeight="1" x14ac:dyDescent="0.25">
      <c r="A390" s="141">
        <v>129</v>
      </c>
      <c r="B390" s="138" t="s">
        <v>87</v>
      </c>
      <c r="C390" s="144" t="s">
        <v>280</v>
      </c>
      <c r="D390" s="144" t="s">
        <v>33</v>
      </c>
      <c r="E390" s="87"/>
      <c r="F390" s="144" t="s">
        <v>286</v>
      </c>
      <c r="G390" s="144">
        <v>13</v>
      </c>
      <c r="H390" s="147">
        <v>4245000</v>
      </c>
      <c r="I390" s="144" t="s">
        <v>289</v>
      </c>
      <c r="J390" s="150">
        <v>4827.18</v>
      </c>
      <c r="K390" s="144" t="s">
        <v>288</v>
      </c>
      <c r="L390" s="87"/>
      <c r="M390" s="150">
        <f t="shared" ref="M390" si="11">J390</f>
        <v>4827.18</v>
      </c>
      <c r="N390" s="144">
        <f>M390*1.17</f>
        <v>5647.8005999999996</v>
      </c>
      <c r="O390" s="85"/>
    </row>
    <row r="391" spans="1:15" ht="15" customHeight="1" x14ac:dyDescent="0.25">
      <c r="A391" s="142"/>
      <c r="B391" s="139"/>
      <c r="C391" s="145"/>
      <c r="D391" s="145"/>
      <c r="E391" s="87" t="s">
        <v>92</v>
      </c>
      <c r="F391" s="145"/>
      <c r="G391" s="145"/>
      <c r="H391" s="148"/>
      <c r="I391" s="145"/>
      <c r="J391" s="151"/>
      <c r="K391" s="145"/>
      <c r="L391" s="87" t="s">
        <v>86</v>
      </c>
      <c r="M391" s="151"/>
      <c r="N391" s="145"/>
      <c r="O391" s="85"/>
    </row>
    <row r="392" spans="1:15" ht="15" customHeight="1" x14ac:dyDescent="0.25">
      <c r="A392" s="143"/>
      <c r="B392" s="140"/>
      <c r="C392" s="146"/>
      <c r="D392" s="146"/>
      <c r="E392" s="88"/>
      <c r="F392" s="146"/>
      <c r="G392" s="146"/>
      <c r="H392" s="149"/>
      <c r="I392" s="146"/>
      <c r="J392" s="152"/>
      <c r="K392" s="146"/>
      <c r="L392" s="87"/>
      <c r="M392" s="152"/>
      <c r="N392" s="146"/>
      <c r="O392" s="85"/>
    </row>
    <row r="393" spans="1:15" ht="15" customHeight="1" x14ac:dyDescent="0.25">
      <c r="A393" s="153">
        <v>130</v>
      </c>
      <c r="B393" s="138" t="s">
        <v>87</v>
      </c>
      <c r="C393" s="144" t="s">
        <v>280</v>
      </c>
      <c r="D393" s="144" t="s">
        <v>33</v>
      </c>
      <c r="E393" s="87"/>
      <c r="F393" s="144" t="s">
        <v>286</v>
      </c>
      <c r="G393" s="144">
        <v>13</v>
      </c>
      <c r="H393" s="147">
        <v>4245000</v>
      </c>
      <c r="I393" s="144" t="s">
        <v>289</v>
      </c>
      <c r="J393" s="150">
        <v>4827.18</v>
      </c>
      <c r="K393" s="144" t="s">
        <v>288</v>
      </c>
      <c r="L393" s="87"/>
      <c r="M393" s="150">
        <f t="shared" ref="M393" si="12">J393</f>
        <v>4827.18</v>
      </c>
      <c r="N393" s="144">
        <f>M393*1.17</f>
        <v>5647.8005999999996</v>
      </c>
      <c r="O393" s="85"/>
    </row>
    <row r="394" spans="1:15" ht="15" customHeight="1" x14ac:dyDescent="0.25">
      <c r="A394" s="153"/>
      <c r="B394" s="139"/>
      <c r="C394" s="145"/>
      <c r="D394" s="145"/>
      <c r="E394" s="87" t="s">
        <v>92</v>
      </c>
      <c r="F394" s="145"/>
      <c r="G394" s="145"/>
      <c r="H394" s="148"/>
      <c r="I394" s="145"/>
      <c r="J394" s="151"/>
      <c r="K394" s="145"/>
      <c r="L394" s="87" t="s">
        <v>86</v>
      </c>
      <c r="M394" s="151"/>
      <c r="N394" s="145"/>
      <c r="O394" s="85"/>
    </row>
    <row r="395" spans="1:15" ht="15" customHeight="1" x14ac:dyDescent="0.25">
      <c r="A395" s="153"/>
      <c r="B395" s="140"/>
      <c r="C395" s="146"/>
      <c r="D395" s="146"/>
      <c r="E395" s="88"/>
      <c r="F395" s="146"/>
      <c r="G395" s="146"/>
      <c r="H395" s="149"/>
      <c r="I395" s="146"/>
      <c r="J395" s="152"/>
      <c r="K395" s="146"/>
      <c r="L395" s="87"/>
      <c r="M395" s="152"/>
      <c r="N395" s="146"/>
      <c r="O395" s="85"/>
    </row>
    <row r="396" spans="1:15" ht="15" customHeight="1" x14ac:dyDescent="0.25">
      <c r="A396" s="141">
        <v>131</v>
      </c>
      <c r="B396" s="138" t="s">
        <v>87</v>
      </c>
      <c r="C396" s="144" t="s">
        <v>280</v>
      </c>
      <c r="D396" s="144" t="s">
        <v>33</v>
      </c>
      <c r="E396" s="87"/>
      <c r="F396" s="144" t="s">
        <v>286</v>
      </c>
      <c r="G396" s="144">
        <v>13</v>
      </c>
      <c r="H396" s="147">
        <v>4245000</v>
      </c>
      <c r="I396" s="144" t="s">
        <v>289</v>
      </c>
      <c r="J396" s="150">
        <v>36.97</v>
      </c>
      <c r="K396" s="144" t="s">
        <v>288</v>
      </c>
      <c r="L396" s="87"/>
      <c r="M396" s="150">
        <f t="shared" ref="M396" si="13">J396</f>
        <v>36.97</v>
      </c>
      <c r="N396" s="144">
        <f>M396*1.17</f>
        <v>43.254899999999999</v>
      </c>
      <c r="O396" s="85"/>
    </row>
    <row r="397" spans="1:15" ht="15" customHeight="1" x14ac:dyDescent="0.25">
      <c r="A397" s="142"/>
      <c r="B397" s="139"/>
      <c r="C397" s="145"/>
      <c r="D397" s="145"/>
      <c r="E397" s="87" t="s">
        <v>92</v>
      </c>
      <c r="F397" s="145"/>
      <c r="G397" s="145"/>
      <c r="H397" s="148"/>
      <c r="I397" s="145"/>
      <c r="J397" s="151"/>
      <c r="K397" s="145"/>
      <c r="L397" s="87" t="s">
        <v>86</v>
      </c>
      <c r="M397" s="151"/>
      <c r="N397" s="145"/>
      <c r="O397" s="85"/>
    </row>
    <row r="398" spans="1:15" ht="15" customHeight="1" x14ac:dyDescent="0.25">
      <c r="A398" s="143"/>
      <c r="B398" s="140"/>
      <c r="C398" s="146"/>
      <c r="D398" s="146"/>
      <c r="E398" s="88"/>
      <c r="F398" s="146"/>
      <c r="G398" s="146"/>
      <c r="H398" s="149"/>
      <c r="I398" s="146"/>
      <c r="J398" s="152"/>
      <c r="K398" s="146"/>
      <c r="L398" s="87"/>
      <c r="M398" s="152"/>
      <c r="N398" s="146"/>
      <c r="O398" s="85"/>
    </row>
    <row r="399" spans="1:15" ht="15" customHeight="1" x14ac:dyDescent="0.25">
      <c r="A399" s="141">
        <v>132</v>
      </c>
      <c r="B399" s="138" t="s">
        <v>87</v>
      </c>
      <c r="C399" s="144" t="s">
        <v>280</v>
      </c>
      <c r="D399" s="144" t="s">
        <v>33</v>
      </c>
      <c r="E399" s="87"/>
      <c r="F399" s="144" t="s">
        <v>286</v>
      </c>
      <c r="G399" s="144">
        <v>13</v>
      </c>
      <c r="H399" s="147">
        <v>4245000</v>
      </c>
      <c r="I399" s="144" t="s">
        <v>289</v>
      </c>
      <c r="J399" s="150">
        <v>36.97</v>
      </c>
      <c r="K399" s="144" t="s">
        <v>288</v>
      </c>
      <c r="L399" s="87"/>
      <c r="M399" s="150">
        <f t="shared" ref="M399" si="14">J399</f>
        <v>36.97</v>
      </c>
      <c r="N399" s="144">
        <f>M399*1.17</f>
        <v>43.254899999999999</v>
      </c>
      <c r="O399" s="85"/>
    </row>
    <row r="400" spans="1:15" ht="15" customHeight="1" x14ac:dyDescent="0.25">
      <c r="A400" s="142"/>
      <c r="B400" s="139"/>
      <c r="C400" s="145"/>
      <c r="D400" s="145"/>
      <c r="E400" s="87" t="s">
        <v>92</v>
      </c>
      <c r="F400" s="145"/>
      <c r="G400" s="145"/>
      <c r="H400" s="148"/>
      <c r="I400" s="145"/>
      <c r="J400" s="151"/>
      <c r="K400" s="145"/>
      <c r="L400" s="87" t="s">
        <v>86</v>
      </c>
      <c r="M400" s="151"/>
      <c r="N400" s="145"/>
      <c r="O400" s="85"/>
    </row>
    <row r="401" spans="1:15" ht="15" customHeight="1" x14ac:dyDescent="0.25">
      <c r="A401" s="143"/>
      <c r="B401" s="140"/>
      <c r="C401" s="146"/>
      <c r="D401" s="146"/>
      <c r="E401" s="88"/>
      <c r="F401" s="146"/>
      <c r="G401" s="146"/>
      <c r="H401" s="149"/>
      <c r="I401" s="146"/>
      <c r="J401" s="152"/>
      <c r="K401" s="146"/>
      <c r="L401" s="87"/>
      <c r="M401" s="152"/>
      <c r="N401" s="146"/>
      <c r="O401" s="85"/>
    </row>
    <row r="402" spans="1:15" ht="15" customHeight="1" x14ac:dyDescent="0.25">
      <c r="A402" s="153">
        <v>133</v>
      </c>
      <c r="B402" s="138" t="s">
        <v>87</v>
      </c>
      <c r="C402" s="144" t="s">
        <v>280</v>
      </c>
      <c r="D402" s="144" t="s">
        <v>33</v>
      </c>
      <c r="E402" s="87"/>
      <c r="F402" s="144" t="s">
        <v>286</v>
      </c>
      <c r="G402" s="144">
        <v>13</v>
      </c>
      <c r="H402" s="147">
        <v>4245000</v>
      </c>
      <c r="I402" s="144" t="s">
        <v>289</v>
      </c>
      <c r="J402" s="150">
        <v>4827.18</v>
      </c>
      <c r="K402" s="144" t="s">
        <v>288</v>
      </c>
      <c r="L402" s="87"/>
      <c r="M402" s="150">
        <f t="shared" ref="M402" si="15">J402</f>
        <v>4827.18</v>
      </c>
      <c r="N402" s="144">
        <f>M402*1.17</f>
        <v>5647.8005999999996</v>
      </c>
      <c r="O402" s="85"/>
    </row>
    <row r="403" spans="1:15" ht="15" customHeight="1" x14ac:dyDescent="0.25">
      <c r="A403" s="153"/>
      <c r="B403" s="139"/>
      <c r="C403" s="145"/>
      <c r="D403" s="145"/>
      <c r="E403" s="87" t="s">
        <v>92</v>
      </c>
      <c r="F403" s="145"/>
      <c r="G403" s="145"/>
      <c r="H403" s="148"/>
      <c r="I403" s="145"/>
      <c r="J403" s="151"/>
      <c r="K403" s="145"/>
      <c r="L403" s="87" t="s">
        <v>86</v>
      </c>
      <c r="M403" s="151"/>
      <c r="N403" s="145"/>
      <c r="O403" s="85"/>
    </row>
    <row r="404" spans="1:15" ht="15" customHeight="1" x14ac:dyDescent="0.25">
      <c r="A404" s="153"/>
      <c r="B404" s="140"/>
      <c r="C404" s="146"/>
      <c r="D404" s="146"/>
      <c r="E404" s="88"/>
      <c r="F404" s="146"/>
      <c r="G404" s="146"/>
      <c r="H404" s="149"/>
      <c r="I404" s="146"/>
      <c r="J404" s="152"/>
      <c r="K404" s="146"/>
      <c r="L404" s="87"/>
      <c r="M404" s="152"/>
      <c r="N404" s="146"/>
      <c r="O404" s="85"/>
    </row>
    <row r="405" spans="1:15" ht="15" customHeight="1" x14ac:dyDescent="0.25">
      <c r="A405" s="141">
        <v>134</v>
      </c>
      <c r="B405" s="138" t="s">
        <v>87</v>
      </c>
      <c r="C405" s="144" t="s">
        <v>280</v>
      </c>
      <c r="D405" s="144" t="s">
        <v>33</v>
      </c>
      <c r="E405" s="87"/>
      <c r="F405" s="144" t="s">
        <v>286</v>
      </c>
      <c r="G405" s="144">
        <v>13</v>
      </c>
      <c r="H405" s="147">
        <v>4245000</v>
      </c>
      <c r="I405" s="144" t="s">
        <v>289</v>
      </c>
      <c r="J405" s="150">
        <v>36.97</v>
      </c>
      <c r="K405" s="144" t="s">
        <v>288</v>
      </c>
      <c r="L405" s="87"/>
      <c r="M405" s="150">
        <f t="shared" ref="M405" si="16">J405</f>
        <v>36.97</v>
      </c>
      <c r="N405" s="144">
        <f>M405*1.17</f>
        <v>43.254899999999999</v>
      </c>
      <c r="O405" s="85"/>
    </row>
    <row r="406" spans="1:15" ht="15" customHeight="1" x14ac:dyDescent="0.25">
      <c r="A406" s="142"/>
      <c r="B406" s="139"/>
      <c r="C406" s="145"/>
      <c r="D406" s="145"/>
      <c r="E406" s="87" t="s">
        <v>92</v>
      </c>
      <c r="F406" s="145"/>
      <c r="G406" s="145"/>
      <c r="H406" s="148"/>
      <c r="I406" s="145"/>
      <c r="J406" s="151"/>
      <c r="K406" s="145"/>
      <c r="L406" s="87" t="s">
        <v>86</v>
      </c>
      <c r="M406" s="151"/>
      <c r="N406" s="145"/>
      <c r="O406" s="85"/>
    </row>
    <row r="407" spans="1:15" ht="15" customHeight="1" x14ac:dyDescent="0.25">
      <c r="A407" s="143"/>
      <c r="B407" s="140"/>
      <c r="C407" s="146"/>
      <c r="D407" s="146"/>
      <c r="E407" s="88"/>
      <c r="F407" s="146"/>
      <c r="G407" s="146"/>
      <c r="H407" s="149"/>
      <c r="I407" s="146"/>
      <c r="J407" s="152"/>
      <c r="K407" s="146"/>
      <c r="L407" s="87"/>
      <c r="M407" s="152"/>
      <c r="N407" s="146"/>
      <c r="O407" s="85"/>
    </row>
    <row r="408" spans="1:15" ht="15" customHeight="1" x14ac:dyDescent="0.25">
      <c r="A408" s="141">
        <v>135</v>
      </c>
      <c r="B408" s="138" t="s">
        <v>87</v>
      </c>
      <c r="C408" s="144" t="s">
        <v>280</v>
      </c>
      <c r="D408" s="144" t="s">
        <v>33</v>
      </c>
      <c r="E408" s="87"/>
      <c r="F408" s="144" t="s">
        <v>286</v>
      </c>
      <c r="G408" s="144">
        <v>13</v>
      </c>
      <c r="H408" s="147">
        <v>4245000</v>
      </c>
      <c r="I408" s="144" t="s">
        <v>289</v>
      </c>
      <c r="J408" s="150">
        <v>4827.18</v>
      </c>
      <c r="K408" s="144" t="s">
        <v>288</v>
      </c>
      <c r="L408" s="87"/>
      <c r="M408" s="150">
        <f t="shared" ref="M408" si="17">J408</f>
        <v>4827.18</v>
      </c>
      <c r="N408" s="144">
        <f>M408*1.17</f>
        <v>5647.8005999999996</v>
      </c>
      <c r="O408" s="85"/>
    </row>
    <row r="409" spans="1:15" ht="15" customHeight="1" x14ac:dyDescent="0.25">
      <c r="A409" s="142"/>
      <c r="B409" s="139"/>
      <c r="C409" s="145"/>
      <c r="D409" s="145"/>
      <c r="E409" s="87" t="s">
        <v>92</v>
      </c>
      <c r="F409" s="145"/>
      <c r="G409" s="145"/>
      <c r="H409" s="148"/>
      <c r="I409" s="145"/>
      <c r="J409" s="151"/>
      <c r="K409" s="145"/>
      <c r="L409" s="87" t="s">
        <v>86</v>
      </c>
      <c r="M409" s="151"/>
      <c r="N409" s="145"/>
      <c r="O409" s="85"/>
    </row>
    <row r="410" spans="1:15" ht="15" customHeight="1" x14ac:dyDescent="0.25">
      <c r="A410" s="143"/>
      <c r="B410" s="140"/>
      <c r="C410" s="146"/>
      <c r="D410" s="146"/>
      <c r="E410" s="88"/>
      <c r="F410" s="146"/>
      <c r="G410" s="146"/>
      <c r="H410" s="149"/>
      <c r="I410" s="146"/>
      <c r="J410" s="152"/>
      <c r="K410" s="146"/>
      <c r="L410" s="87"/>
      <c r="M410" s="152"/>
      <c r="N410" s="146"/>
      <c r="O410" s="85"/>
    </row>
    <row r="411" spans="1:15" ht="15" customHeight="1" x14ac:dyDescent="0.25">
      <c r="A411" s="153">
        <v>136</v>
      </c>
      <c r="B411" s="138" t="s">
        <v>87</v>
      </c>
      <c r="C411" s="144" t="s">
        <v>280</v>
      </c>
      <c r="D411" s="144" t="s">
        <v>33</v>
      </c>
      <c r="E411" s="87"/>
      <c r="F411" s="144" t="s">
        <v>290</v>
      </c>
      <c r="G411" s="144">
        <v>12</v>
      </c>
      <c r="H411" s="147">
        <v>564140</v>
      </c>
      <c r="I411" s="144" t="s">
        <v>287</v>
      </c>
      <c r="J411" s="150">
        <v>45.75</v>
      </c>
      <c r="K411" s="144" t="s">
        <v>287</v>
      </c>
      <c r="L411" s="87"/>
      <c r="M411" s="150">
        <f>J411</f>
        <v>45.75</v>
      </c>
      <c r="N411" s="144">
        <f>M411*1.17</f>
        <v>53.527499999999996</v>
      </c>
      <c r="O411" s="85"/>
    </row>
    <row r="412" spans="1:15" ht="15" customHeight="1" x14ac:dyDescent="0.25">
      <c r="A412" s="153"/>
      <c r="B412" s="139"/>
      <c r="C412" s="145"/>
      <c r="D412" s="145"/>
      <c r="E412" s="87" t="s">
        <v>92</v>
      </c>
      <c r="F412" s="145"/>
      <c r="G412" s="145"/>
      <c r="H412" s="148"/>
      <c r="I412" s="145"/>
      <c r="J412" s="151"/>
      <c r="K412" s="145"/>
      <c r="L412" s="87" t="s">
        <v>86</v>
      </c>
      <c r="M412" s="151"/>
      <c r="N412" s="145"/>
      <c r="O412" s="85">
        <v>2023</v>
      </c>
    </row>
    <row r="413" spans="1:15" ht="15" customHeight="1" x14ac:dyDescent="0.25">
      <c r="A413" s="153"/>
      <c r="B413" s="140"/>
      <c r="C413" s="146"/>
      <c r="D413" s="146"/>
      <c r="E413" s="88"/>
      <c r="F413" s="146"/>
      <c r="G413" s="146"/>
      <c r="H413" s="149"/>
      <c r="I413" s="146"/>
      <c r="J413" s="152"/>
      <c r="K413" s="146"/>
      <c r="L413" s="87"/>
      <c r="M413" s="152"/>
      <c r="N413" s="146"/>
      <c r="O413" s="85"/>
    </row>
    <row r="414" spans="1:15" ht="15" customHeight="1" x14ac:dyDescent="0.25">
      <c r="A414" s="141">
        <v>137</v>
      </c>
      <c r="B414" s="138" t="s">
        <v>87</v>
      </c>
      <c r="C414" s="144" t="s">
        <v>280</v>
      </c>
      <c r="D414" s="144" t="s">
        <v>33</v>
      </c>
      <c r="E414" s="87"/>
      <c r="F414" s="144" t="s">
        <v>290</v>
      </c>
      <c r="G414" s="144">
        <v>12</v>
      </c>
      <c r="H414" s="147">
        <v>564140</v>
      </c>
      <c r="I414" s="144" t="s">
        <v>287</v>
      </c>
      <c r="J414" s="150">
        <v>216.09</v>
      </c>
      <c r="K414" s="144" t="s">
        <v>287</v>
      </c>
      <c r="L414" s="87"/>
      <c r="M414" s="150">
        <f>J414</f>
        <v>216.09</v>
      </c>
      <c r="N414" s="144">
        <f>M414*1.17</f>
        <v>252.8253</v>
      </c>
      <c r="O414" s="85"/>
    </row>
    <row r="415" spans="1:15" ht="15" customHeight="1" x14ac:dyDescent="0.25">
      <c r="A415" s="142"/>
      <c r="B415" s="139"/>
      <c r="C415" s="145"/>
      <c r="D415" s="145"/>
      <c r="E415" s="87" t="s">
        <v>92</v>
      </c>
      <c r="F415" s="145"/>
      <c r="G415" s="145"/>
      <c r="H415" s="148"/>
      <c r="I415" s="145"/>
      <c r="J415" s="151"/>
      <c r="K415" s="145"/>
      <c r="L415" s="87" t="s">
        <v>86</v>
      </c>
      <c r="M415" s="151"/>
      <c r="N415" s="145"/>
      <c r="O415" s="85">
        <v>2023</v>
      </c>
    </row>
    <row r="416" spans="1:15" ht="15" customHeight="1" x14ac:dyDescent="0.25">
      <c r="A416" s="143"/>
      <c r="B416" s="140"/>
      <c r="C416" s="146"/>
      <c r="D416" s="146"/>
      <c r="E416" s="88"/>
      <c r="F416" s="146"/>
      <c r="G416" s="146"/>
      <c r="H416" s="149"/>
      <c r="I416" s="146"/>
      <c r="J416" s="152"/>
      <c r="K416" s="146"/>
      <c r="L416" s="87"/>
      <c r="M416" s="152"/>
      <c r="N416" s="146"/>
      <c r="O416" s="85"/>
    </row>
    <row r="417" spans="1:15" ht="15" customHeight="1" x14ac:dyDescent="0.25">
      <c r="A417" s="141">
        <v>138</v>
      </c>
      <c r="B417" s="138" t="s">
        <v>87</v>
      </c>
      <c r="C417" s="144" t="s">
        <v>280</v>
      </c>
      <c r="D417" s="144" t="s">
        <v>33</v>
      </c>
      <c r="E417" s="87"/>
      <c r="F417" s="144" t="s">
        <v>290</v>
      </c>
      <c r="G417" s="144">
        <v>12</v>
      </c>
      <c r="H417" s="147">
        <v>564140</v>
      </c>
      <c r="I417" s="144" t="s">
        <v>287</v>
      </c>
      <c r="J417" s="150">
        <v>54.1</v>
      </c>
      <c r="K417" s="144" t="s">
        <v>287</v>
      </c>
      <c r="L417" s="87"/>
      <c r="M417" s="150">
        <f>J417</f>
        <v>54.1</v>
      </c>
      <c r="N417" s="144">
        <f>M417*1.17</f>
        <v>63.296999999999997</v>
      </c>
      <c r="O417" s="85"/>
    </row>
    <row r="418" spans="1:15" ht="15" customHeight="1" x14ac:dyDescent="0.25">
      <c r="A418" s="142"/>
      <c r="B418" s="139"/>
      <c r="C418" s="145"/>
      <c r="D418" s="145"/>
      <c r="E418" s="87" t="s">
        <v>92</v>
      </c>
      <c r="F418" s="145"/>
      <c r="G418" s="145"/>
      <c r="H418" s="148"/>
      <c r="I418" s="145"/>
      <c r="J418" s="151"/>
      <c r="K418" s="145"/>
      <c r="L418" s="87" t="s">
        <v>86</v>
      </c>
      <c r="M418" s="151"/>
      <c r="N418" s="145"/>
      <c r="O418" s="85"/>
    </row>
    <row r="419" spans="1:15" ht="15" customHeight="1" x14ac:dyDescent="0.25">
      <c r="A419" s="143"/>
      <c r="B419" s="140"/>
      <c r="C419" s="146"/>
      <c r="D419" s="146"/>
      <c r="E419" s="88"/>
      <c r="F419" s="146"/>
      <c r="G419" s="146"/>
      <c r="H419" s="149"/>
      <c r="I419" s="146"/>
      <c r="J419" s="152"/>
      <c r="K419" s="146"/>
      <c r="L419" s="87"/>
      <c r="M419" s="152"/>
      <c r="N419" s="146"/>
      <c r="O419" s="85"/>
    </row>
    <row r="420" spans="1:15" ht="15" customHeight="1" x14ac:dyDescent="0.25">
      <c r="A420" s="153">
        <v>139</v>
      </c>
      <c r="B420" s="138" t="s">
        <v>87</v>
      </c>
      <c r="C420" s="144" t="s">
        <v>280</v>
      </c>
      <c r="D420" s="144" t="s">
        <v>33</v>
      </c>
      <c r="E420" s="87"/>
      <c r="F420" s="144" t="s">
        <v>290</v>
      </c>
      <c r="G420" s="144">
        <v>12</v>
      </c>
      <c r="H420" s="147">
        <v>564140</v>
      </c>
      <c r="I420" s="144" t="s">
        <v>287</v>
      </c>
      <c r="J420" s="150">
        <v>164.32</v>
      </c>
      <c r="K420" s="144" t="s">
        <v>287</v>
      </c>
      <c r="L420" s="87"/>
      <c r="M420" s="150">
        <f>J420</f>
        <v>164.32</v>
      </c>
      <c r="N420" s="144">
        <f>M420*1.17</f>
        <v>192.25439999999998</v>
      </c>
      <c r="O420" s="85"/>
    </row>
    <row r="421" spans="1:15" ht="15" customHeight="1" x14ac:dyDescent="0.25">
      <c r="A421" s="153"/>
      <c r="B421" s="139"/>
      <c r="C421" s="145"/>
      <c r="D421" s="145"/>
      <c r="E421" s="87" t="s">
        <v>92</v>
      </c>
      <c r="F421" s="145"/>
      <c r="G421" s="145"/>
      <c r="H421" s="148"/>
      <c r="I421" s="145"/>
      <c r="J421" s="151"/>
      <c r="K421" s="145"/>
      <c r="L421" s="87" t="s">
        <v>86</v>
      </c>
      <c r="M421" s="151"/>
      <c r="N421" s="145"/>
      <c r="O421" s="85"/>
    </row>
    <row r="422" spans="1:15" ht="15" customHeight="1" x14ac:dyDescent="0.25">
      <c r="A422" s="153"/>
      <c r="B422" s="140"/>
      <c r="C422" s="146"/>
      <c r="D422" s="146"/>
      <c r="E422" s="88"/>
      <c r="F422" s="146"/>
      <c r="G422" s="146"/>
      <c r="H422" s="149"/>
      <c r="I422" s="146"/>
      <c r="J422" s="152"/>
      <c r="K422" s="146"/>
      <c r="L422" s="87"/>
      <c r="M422" s="152"/>
      <c r="N422" s="146"/>
      <c r="O422" s="85"/>
    </row>
    <row r="423" spans="1:15" ht="15" customHeight="1" x14ac:dyDescent="0.25">
      <c r="A423" s="141">
        <v>140</v>
      </c>
      <c r="B423" s="138" t="s">
        <v>87</v>
      </c>
      <c r="C423" s="144" t="s">
        <v>280</v>
      </c>
      <c r="D423" s="144" t="s">
        <v>33</v>
      </c>
      <c r="E423" s="87"/>
      <c r="F423" s="144" t="s">
        <v>290</v>
      </c>
      <c r="G423" s="144">
        <v>12</v>
      </c>
      <c r="H423" s="147">
        <v>564140</v>
      </c>
      <c r="I423" s="144" t="s">
        <v>287</v>
      </c>
      <c r="J423" s="150">
        <v>164.32</v>
      </c>
      <c r="K423" s="144" t="s">
        <v>287</v>
      </c>
      <c r="L423" s="87"/>
      <c r="M423" s="150">
        <f>J423</f>
        <v>164.32</v>
      </c>
      <c r="N423" s="144">
        <f>M423*1.17</f>
        <v>192.25439999999998</v>
      </c>
      <c r="O423" s="85"/>
    </row>
    <row r="424" spans="1:15" ht="15" customHeight="1" x14ac:dyDescent="0.25">
      <c r="A424" s="142"/>
      <c r="B424" s="139"/>
      <c r="C424" s="145"/>
      <c r="D424" s="145"/>
      <c r="E424" s="87" t="s">
        <v>92</v>
      </c>
      <c r="F424" s="145"/>
      <c r="G424" s="145"/>
      <c r="H424" s="148"/>
      <c r="I424" s="145"/>
      <c r="J424" s="151"/>
      <c r="K424" s="145"/>
      <c r="L424" s="87" t="s">
        <v>86</v>
      </c>
      <c r="M424" s="151"/>
      <c r="N424" s="145"/>
      <c r="O424" s="85"/>
    </row>
    <row r="425" spans="1:15" ht="15" customHeight="1" x14ac:dyDescent="0.25">
      <c r="A425" s="143"/>
      <c r="B425" s="140"/>
      <c r="C425" s="146"/>
      <c r="D425" s="146"/>
      <c r="E425" s="88"/>
      <c r="F425" s="146"/>
      <c r="G425" s="146"/>
      <c r="H425" s="149"/>
      <c r="I425" s="146"/>
      <c r="J425" s="152"/>
      <c r="K425" s="146"/>
      <c r="L425" s="87"/>
      <c r="M425" s="152"/>
      <c r="N425" s="146"/>
      <c r="O425" s="85"/>
    </row>
    <row r="426" spans="1:15" ht="15" customHeight="1" x14ac:dyDescent="0.25">
      <c r="A426" s="141">
        <v>141</v>
      </c>
      <c r="B426" s="138" t="s">
        <v>87</v>
      </c>
      <c r="C426" s="144" t="s">
        <v>280</v>
      </c>
      <c r="D426" s="144" t="s">
        <v>33</v>
      </c>
      <c r="E426" s="87"/>
      <c r="F426" s="144" t="s">
        <v>290</v>
      </c>
      <c r="G426" s="144">
        <v>12</v>
      </c>
      <c r="H426" s="147">
        <v>564140</v>
      </c>
      <c r="I426" s="144" t="s">
        <v>287</v>
      </c>
      <c r="J426" s="150">
        <v>52.43</v>
      </c>
      <c r="K426" s="144" t="s">
        <v>287</v>
      </c>
      <c r="L426" s="87"/>
      <c r="M426" s="150">
        <f>J426</f>
        <v>52.43</v>
      </c>
      <c r="N426" s="144">
        <f>M426*1.17</f>
        <v>61.343099999999993</v>
      </c>
      <c r="O426" s="85"/>
    </row>
    <row r="427" spans="1:15" ht="15" customHeight="1" x14ac:dyDescent="0.25">
      <c r="A427" s="142"/>
      <c r="B427" s="139"/>
      <c r="C427" s="145"/>
      <c r="D427" s="145"/>
      <c r="E427" s="87" t="s">
        <v>92</v>
      </c>
      <c r="F427" s="145"/>
      <c r="G427" s="145"/>
      <c r="H427" s="148"/>
      <c r="I427" s="145"/>
      <c r="J427" s="151"/>
      <c r="K427" s="145"/>
      <c r="L427" s="87" t="s">
        <v>86</v>
      </c>
      <c r="M427" s="151"/>
      <c r="N427" s="145"/>
      <c r="O427" s="85"/>
    </row>
    <row r="428" spans="1:15" ht="15" customHeight="1" x14ac:dyDescent="0.25">
      <c r="A428" s="143"/>
      <c r="B428" s="140"/>
      <c r="C428" s="146"/>
      <c r="D428" s="146"/>
      <c r="E428" s="88"/>
      <c r="F428" s="146"/>
      <c r="G428" s="146"/>
      <c r="H428" s="149"/>
      <c r="I428" s="146"/>
      <c r="J428" s="152"/>
      <c r="K428" s="146"/>
      <c r="L428" s="87"/>
      <c r="M428" s="152"/>
      <c r="N428" s="146"/>
      <c r="O428" s="85"/>
    </row>
    <row r="429" spans="1:15" ht="15" customHeight="1" x14ac:dyDescent="0.25">
      <c r="A429" s="153">
        <v>142</v>
      </c>
      <c r="B429" s="138" t="s">
        <v>87</v>
      </c>
      <c r="C429" s="144" t="s">
        <v>280</v>
      </c>
      <c r="D429" s="144" t="s">
        <v>33</v>
      </c>
      <c r="E429" s="87"/>
      <c r="F429" s="144" t="s">
        <v>290</v>
      </c>
      <c r="G429" s="144">
        <v>12</v>
      </c>
      <c r="H429" s="147">
        <v>564140</v>
      </c>
      <c r="I429" s="144" t="s">
        <v>287</v>
      </c>
      <c r="J429" s="150">
        <v>187.7</v>
      </c>
      <c r="K429" s="144" t="s">
        <v>287</v>
      </c>
      <c r="L429" s="87"/>
      <c r="M429" s="150">
        <f>J429</f>
        <v>187.7</v>
      </c>
      <c r="N429" s="144">
        <f>M429*1.17</f>
        <v>219.60899999999998</v>
      </c>
      <c r="O429" s="85"/>
    </row>
    <row r="430" spans="1:15" ht="15" customHeight="1" x14ac:dyDescent="0.25">
      <c r="A430" s="153"/>
      <c r="B430" s="139"/>
      <c r="C430" s="145"/>
      <c r="D430" s="145"/>
      <c r="E430" s="87" t="s">
        <v>92</v>
      </c>
      <c r="F430" s="145"/>
      <c r="G430" s="145"/>
      <c r="H430" s="148"/>
      <c r="I430" s="145"/>
      <c r="J430" s="151"/>
      <c r="K430" s="145"/>
      <c r="L430" s="87" t="s">
        <v>86</v>
      </c>
      <c r="M430" s="151"/>
      <c r="N430" s="145"/>
      <c r="O430" s="85"/>
    </row>
    <row r="431" spans="1:15" ht="15" customHeight="1" x14ac:dyDescent="0.25">
      <c r="A431" s="153"/>
      <c r="B431" s="140"/>
      <c r="C431" s="146"/>
      <c r="D431" s="146"/>
      <c r="E431" s="88"/>
      <c r="F431" s="146"/>
      <c r="G431" s="146"/>
      <c r="H431" s="149"/>
      <c r="I431" s="146"/>
      <c r="J431" s="152"/>
      <c r="K431" s="146"/>
      <c r="L431" s="87"/>
      <c r="M431" s="152"/>
      <c r="N431" s="146"/>
      <c r="O431" s="85"/>
    </row>
    <row r="432" spans="1:15" ht="15" customHeight="1" x14ac:dyDescent="0.25">
      <c r="A432" s="141">
        <v>143</v>
      </c>
      <c r="B432" s="138" t="s">
        <v>87</v>
      </c>
      <c r="C432" s="144" t="s">
        <v>280</v>
      </c>
      <c r="D432" s="144" t="s">
        <v>33</v>
      </c>
      <c r="E432" s="87"/>
      <c r="F432" s="144" t="s">
        <v>290</v>
      </c>
      <c r="G432" s="144">
        <v>12</v>
      </c>
      <c r="H432" s="147">
        <v>564140</v>
      </c>
      <c r="I432" s="144" t="s">
        <v>287</v>
      </c>
      <c r="J432" s="150">
        <v>30.72</v>
      </c>
      <c r="K432" s="144" t="s">
        <v>287</v>
      </c>
      <c r="L432" s="87"/>
      <c r="M432" s="150">
        <f>J432</f>
        <v>30.72</v>
      </c>
      <c r="N432" s="144">
        <f>M432*1.17</f>
        <v>35.942399999999999</v>
      </c>
      <c r="O432" s="85"/>
    </row>
    <row r="433" spans="1:15" ht="15" customHeight="1" x14ac:dyDescent="0.25">
      <c r="A433" s="142"/>
      <c r="B433" s="139"/>
      <c r="C433" s="145"/>
      <c r="D433" s="145"/>
      <c r="E433" s="87" t="s">
        <v>92</v>
      </c>
      <c r="F433" s="145"/>
      <c r="G433" s="145"/>
      <c r="H433" s="148"/>
      <c r="I433" s="145"/>
      <c r="J433" s="151"/>
      <c r="K433" s="145"/>
      <c r="L433" s="87" t="s">
        <v>86</v>
      </c>
      <c r="M433" s="151"/>
      <c r="N433" s="145"/>
      <c r="O433" s="85"/>
    </row>
    <row r="434" spans="1:15" ht="15" customHeight="1" x14ac:dyDescent="0.25">
      <c r="A434" s="143"/>
      <c r="B434" s="140"/>
      <c r="C434" s="146"/>
      <c r="D434" s="146"/>
      <c r="E434" s="88"/>
      <c r="F434" s="146"/>
      <c r="G434" s="146"/>
      <c r="H434" s="149"/>
      <c r="I434" s="146"/>
      <c r="J434" s="152"/>
      <c r="K434" s="146"/>
      <c r="L434" s="87"/>
      <c r="M434" s="152"/>
      <c r="N434" s="146"/>
      <c r="O434" s="85"/>
    </row>
    <row r="435" spans="1:15" ht="15" customHeight="1" x14ac:dyDescent="0.25">
      <c r="A435" s="141">
        <v>144</v>
      </c>
      <c r="B435" s="138" t="s">
        <v>87</v>
      </c>
      <c r="C435" s="144" t="s">
        <v>280</v>
      </c>
      <c r="D435" s="144" t="s">
        <v>33</v>
      </c>
      <c r="E435" s="87"/>
      <c r="F435" s="144" t="s">
        <v>290</v>
      </c>
      <c r="G435" s="144">
        <v>12</v>
      </c>
      <c r="H435" s="147">
        <v>564140</v>
      </c>
      <c r="I435" s="144" t="s">
        <v>287</v>
      </c>
      <c r="J435" s="150">
        <v>189.37</v>
      </c>
      <c r="K435" s="144" t="s">
        <v>287</v>
      </c>
      <c r="L435" s="87"/>
      <c r="M435" s="150">
        <f>J435</f>
        <v>189.37</v>
      </c>
      <c r="N435" s="144">
        <f>M435*1.17</f>
        <v>221.56289999999998</v>
      </c>
      <c r="O435" s="85"/>
    </row>
    <row r="436" spans="1:15" ht="15" customHeight="1" x14ac:dyDescent="0.25">
      <c r="A436" s="142"/>
      <c r="B436" s="139"/>
      <c r="C436" s="145"/>
      <c r="D436" s="145"/>
      <c r="E436" s="87" t="s">
        <v>92</v>
      </c>
      <c r="F436" s="145"/>
      <c r="G436" s="145"/>
      <c r="H436" s="148"/>
      <c r="I436" s="145"/>
      <c r="J436" s="151"/>
      <c r="K436" s="145"/>
      <c r="L436" s="87" t="s">
        <v>86</v>
      </c>
      <c r="M436" s="151"/>
      <c r="N436" s="145"/>
      <c r="O436" s="85"/>
    </row>
    <row r="437" spans="1:15" ht="15" customHeight="1" x14ac:dyDescent="0.25">
      <c r="A437" s="143"/>
      <c r="B437" s="140"/>
      <c r="C437" s="146"/>
      <c r="D437" s="146"/>
      <c r="E437" s="88"/>
      <c r="F437" s="146"/>
      <c r="G437" s="146"/>
      <c r="H437" s="149"/>
      <c r="I437" s="146"/>
      <c r="J437" s="152"/>
      <c r="K437" s="146"/>
      <c r="L437" s="87"/>
      <c r="M437" s="152"/>
      <c r="N437" s="146"/>
      <c r="O437" s="85"/>
    </row>
    <row r="438" spans="1:15" ht="15" customHeight="1" x14ac:dyDescent="0.25">
      <c r="A438" s="153">
        <v>145</v>
      </c>
      <c r="B438" s="138" t="s">
        <v>87</v>
      </c>
      <c r="C438" s="144" t="s">
        <v>280</v>
      </c>
      <c r="D438" s="144" t="s">
        <v>33</v>
      </c>
      <c r="E438" s="87"/>
      <c r="F438" s="144" t="s">
        <v>290</v>
      </c>
      <c r="G438" s="144">
        <v>12</v>
      </c>
      <c r="H438" s="147">
        <v>564140</v>
      </c>
      <c r="I438" s="144" t="s">
        <v>287</v>
      </c>
      <c r="J438" s="150">
        <v>35.729999999999997</v>
      </c>
      <c r="K438" s="144" t="s">
        <v>287</v>
      </c>
      <c r="L438" s="87"/>
      <c r="M438" s="150">
        <f>J438</f>
        <v>35.729999999999997</v>
      </c>
      <c r="N438" s="144">
        <f>M438*1.17</f>
        <v>41.804099999999991</v>
      </c>
      <c r="O438" s="85"/>
    </row>
    <row r="439" spans="1:15" ht="15" customHeight="1" x14ac:dyDescent="0.25">
      <c r="A439" s="153"/>
      <c r="B439" s="139"/>
      <c r="C439" s="145"/>
      <c r="D439" s="145"/>
      <c r="E439" s="87" t="s">
        <v>92</v>
      </c>
      <c r="F439" s="145"/>
      <c r="G439" s="145"/>
      <c r="H439" s="148"/>
      <c r="I439" s="145"/>
      <c r="J439" s="151"/>
      <c r="K439" s="145"/>
      <c r="L439" s="87" t="s">
        <v>86</v>
      </c>
      <c r="M439" s="151"/>
      <c r="N439" s="145"/>
      <c r="O439" s="85"/>
    </row>
    <row r="440" spans="1:15" ht="15" customHeight="1" x14ac:dyDescent="0.25">
      <c r="A440" s="153"/>
      <c r="B440" s="140"/>
      <c r="C440" s="146"/>
      <c r="D440" s="146"/>
      <c r="E440" s="88"/>
      <c r="F440" s="146"/>
      <c r="G440" s="146"/>
      <c r="H440" s="149"/>
      <c r="I440" s="146"/>
      <c r="J440" s="152"/>
      <c r="K440" s="146"/>
      <c r="L440" s="87"/>
      <c r="M440" s="152"/>
      <c r="N440" s="146"/>
      <c r="O440" s="85"/>
    </row>
    <row r="441" spans="1:15" ht="15" customHeight="1" x14ac:dyDescent="0.25">
      <c r="A441" s="141">
        <v>146</v>
      </c>
      <c r="B441" s="138" t="s">
        <v>87</v>
      </c>
      <c r="C441" s="144" t="s">
        <v>280</v>
      </c>
      <c r="D441" s="144" t="s">
        <v>33</v>
      </c>
      <c r="E441" s="87"/>
      <c r="F441" s="144" t="s">
        <v>290</v>
      </c>
      <c r="G441" s="144">
        <v>12</v>
      </c>
      <c r="H441" s="147">
        <v>564140</v>
      </c>
      <c r="I441" s="144" t="s">
        <v>287</v>
      </c>
      <c r="J441" s="150">
        <v>32.39</v>
      </c>
      <c r="K441" s="144" t="s">
        <v>287</v>
      </c>
      <c r="L441" s="87"/>
      <c r="M441" s="150">
        <f>J441</f>
        <v>32.39</v>
      </c>
      <c r="N441" s="144">
        <f>M441*1.17</f>
        <v>37.896299999999997</v>
      </c>
      <c r="O441" s="85"/>
    </row>
    <row r="442" spans="1:15" ht="15" customHeight="1" x14ac:dyDescent="0.25">
      <c r="A442" s="142"/>
      <c r="B442" s="139"/>
      <c r="C442" s="145"/>
      <c r="D442" s="145"/>
      <c r="E442" s="87" t="s">
        <v>92</v>
      </c>
      <c r="F442" s="145"/>
      <c r="G442" s="145"/>
      <c r="H442" s="148"/>
      <c r="I442" s="145"/>
      <c r="J442" s="151"/>
      <c r="K442" s="145"/>
      <c r="L442" s="87" t="s">
        <v>86</v>
      </c>
      <c r="M442" s="151"/>
      <c r="N442" s="145"/>
      <c r="O442" s="85"/>
    </row>
    <row r="443" spans="1:15" ht="15" customHeight="1" x14ac:dyDescent="0.25">
      <c r="A443" s="143"/>
      <c r="B443" s="140"/>
      <c r="C443" s="146"/>
      <c r="D443" s="146"/>
      <c r="E443" s="88"/>
      <c r="F443" s="146"/>
      <c r="G443" s="146"/>
      <c r="H443" s="149"/>
      <c r="I443" s="146"/>
      <c r="J443" s="152"/>
      <c r="K443" s="146"/>
      <c r="L443" s="87"/>
      <c r="M443" s="152"/>
      <c r="N443" s="146"/>
      <c r="O443" s="85"/>
    </row>
    <row r="444" spans="1:15" ht="15" customHeight="1" x14ac:dyDescent="0.25">
      <c r="A444" s="141">
        <v>147</v>
      </c>
      <c r="B444" s="138" t="s">
        <v>87</v>
      </c>
      <c r="C444" s="144" t="s">
        <v>280</v>
      </c>
      <c r="D444" s="144" t="s">
        <v>33</v>
      </c>
      <c r="E444" s="87"/>
      <c r="F444" s="144" t="s">
        <v>290</v>
      </c>
      <c r="G444" s="144">
        <v>12</v>
      </c>
      <c r="H444" s="147">
        <v>564140</v>
      </c>
      <c r="I444" s="144" t="s">
        <v>287</v>
      </c>
      <c r="J444" s="150">
        <v>172.67</v>
      </c>
      <c r="K444" s="144" t="s">
        <v>287</v>
      </c>
      <c r="L444" s="87"/>
      <c r="M444" s="150">
        <f>J444</f>
        <v>172.67</v>
      </c>
      <c r="N444" s="144">
        <f>M444*1.17</f>
        <v>202.02389999999997</v>
      </c>
      <c r="O444" s="85"/>
    </row>
    <row r="445" spans="1:15" ht="15" customHeight="1" x14ac:dyDescent="0.25">
      <c r="A445" s="142"/>
      <c r="B445" s="139"/>
      <c r="C445" s="145"/>
      <c r="D445" s="145"/>
      <c r="E445" s="87" t="s">
        <v>92</v>
      </c>
      <c r="F445" s="145"/>
      <c r="G445" s="145"/>
      <c r="H445" s="148"/>
      <c r="I445" s="145"/>
      <c r="J445" s="151"/>
      <c r="K445" s="145"/>
      <c r="L445" s="87" t="s">
        <v>86</v>
      </c>
      <c r="M445" s="151"/>
      <c r="N445" s="145"/>
      <c r="O445" s="85"/>
    </row>
    <row r="446" spans="1:15" ht="15" customHeight="1" x14ac:dyDescent="0.25">
      <c r="A446" s="143"/>
      <c r="B446" s="140"/>
      <c r="C446" s="146"/>
      <c r="D446" s="146"/>
      <c r="E446" s="88"/>
      <c r="F446" s="146"/>
      <c r="G446" s="146"/>
      <c r="H446" s="149"/>
      <c r="I446" s="146"/>
      <c r="J446" s="152"/>
      <c r="K446" s="146"/>
      <c r="L446" s="87"/>
      <c r="M446" s="152"/>
      <c r="N446" s="146"/>
      <c r="O446" s="85"/>
    </row>
    <row r="447" spans="1:15" ht="15" customHeight="1" x14ac:dyDescent="0.25">
      <c r="A447" s="153">
        <v>148</v>
      </c>
      <c r="B447" s="138" t="s">
        <v>87</v>
      </c>
      <c r="C447" s="144" t="s">
        <v>280</v>
      </c>
      <c r="D447" s="144" t="s">
        <v>33</v>
      </c>
      <c r="E447" s="87"/>
      <c r="F447" s="144" t="s">
        <v>290</v>
      </c>
      <c r="G447" s="144">
        <v>12</v>
      </c>
      <c r="H447" s="147">
        <v>564140</v>
      </c>
      <c r="I447" s="144" t="s">
        <v>287</v>
      </c>
      <c r="J447" s="150">
        <v>72.47</v>
      </c>
      <c r="K447" s="144" t="s">
        <v>287</v>
      </c>
      <c r="L447" s="87"/>
      <c r="M447" s="150">
        <f>J447</f>
        <v>72.47</v>
      </c>
      <c r="N447" s="144">
        <f>M447*1.17</f>
        <v>84.789899999999989</v>
      </c>
      <c r="O447" s="85"/>
    </row>
    <row r="448" spans="1:15" ht="15" customHeight="1" x14ac:dyDescent="0.25">
      <c r="A448" s="153"/>
      <c r="B448" s="139"/>
      <c r="C448" s="145"/>
      <c r="D448" s="145"/>
      <c r="E448" s="87" t="s">
        <v>92</v>
      </c>
      <c r="F448" s="145"/>
      <c r="G448" s="145"/>
      <c r="H448" s="148"/>
      <c r="I448" s="145"/>
      <c r="J448" s="151"/>
      <c r="K448" s="145"/>
      <c r="L448" s="87" t="s">
        <v>86</v>
      </c>
      <c r="M448" s="151"/>
      <c r="N448" s="145"/>
      <c r="O448" s="85"/>
    </row>
    <row r="449" spans="1:15" ht="15" customHeight="1" x14ac:dyDescent="0.25">
      <c r="A449" s="153"/>
      <c r="B449" s="140"/>
      <c r="C449" s="146"/>
      <c r="D449" s="146"/>
      <c r="E449" s="88"/>
      <c r="F449" s="146"/>
      <c r="G449" s="146"/>
      <c r="H449" s="149"/>
      <c r="I449" s="146"/>
      <c r="J449" s="152"/>
      <c r="K449" s="146"/>
      <c r="L449" s="87"/>
      <c r="M449" s="152"/>
      <c r="N449" s="146"/>
      <c r="O449" s="85"/>
    </row>
    <row r="450" spans="1:15" ht="15" customHeight="1" x14ac:dyDescent="0.25">
      <c r="A450" s="141">
        <v>149</v>
      </c>
      <c r="B450" s="138" t="s">
        <v>87</v>
      </c>
      <c r="C450" s="144" t="s">
        <v>280</v>
      </c>
      <c r="D450" s="144" t="s">
        <v>33</v>
      </c>
      <c r="E450" s="87"/>
      <c r="F450" s="144" t="s">
        <v>290</v>
      </c>
      <c r="G450" s="144">
        <v>12</v>
      </c>
      <c r="H450" s="147">
        <v>564140</v>
      </c>
      <c r="I450" s="144" t="s">
        <v>287</v>
      </c>
      <c r="J450" s="150">
        <v>196.05</v>
      </c>
      <c r="K450" s="144" t="s">
        <v>287</v>
      </c>
      <c r="L450" s="87"/>
      <c r="M450" s="150">
        <f>J450</f>
        <v>196.05</v>
      </c>
      <c r="N450" s="144">
        <f>M450*1.17</f>
        <v>229.3785</v>
      </c>
      <c r="O450" s="85"/>
    </row>
    <row r="451" spans="1:15" ht="15" customHeight="1" x14ac:dyDescent="0.25">
      <c r="A451" s="142"/>
      <c r="B451" s="139"/>
      <c r="C451" s="145"/>
      <c r="D451" s="145"/>
      <c r="E451" s="87" t="s">
        <v>92</v>
      </c>
      <c r="F451" s="145"/>
      <c r="G451" s="145"/>
      <c r="H451" s="148"/>
      <c r="I451" s="145"/>
      <c r="J451" s="151"/>
      <c r="K451" s="145"/>
      <c r="L451" s="87" t="s">
        <v>86</v>
      </c>
      <c r="M451" s="151"/>
      <c r="N451" s="145"/>
      <c r="O451" s="85"/>
    </row>
    <row r="452" spans="1:15" ht="15" customHeight="1" x14ac:dyDescent="0.25">
      <c r="A452" s="143"/>
      <c r="B452" s="140"/>
      <c r="C452" s="146"/>
      <c r="D452" s="146"/>
      <c r="E452" s="88"/>
      <c r="F452" s="146"/>
      <c r="G452" s="146"/>
      <c r="H452" s="149"/>
      <c r="I452" s="146"/>
      <c r="J452" s="152"/>
      <c r="K452" s="146"/>
      <c r="L452" s="87"/>
      <c r="M452" s="152"/>
      <c r="N452" s="146"/>
      <c r="O452" s="85"/>
    </row>
    <row r="453" spans="1:15" ht="15" customHeight="1" x14ac:dyDescent="0.25">
      <c r="A453" s="141">
        <v>150</v>
      </c>
      <c r="B453" s="138" t="s">
        <v>87</v>
      </c>
      <c r="C453" s="144" t="s">
        <v>280</v>
      </c>
      <c r="D453" s="144" t="s">
        <v>33</v>
      </c>
      <c r="E453" s="87"/>
      <c r="F453" s="144" t="s">
        <v>290</v>
      </c>
      <c r="G453" s="144">
        <v>12</v>
      </c>
      <c r="H453" s="147">
        <v>564140</v>
      </c>
      <c r="I453" s="144" t="s">
        <v>287</v>
      </c>
      <c r="J453" s="150">
        <v>74.14</v>
      </c>
      <c r="K453" s="144" t="s">
        <v>287</v>
      </c>
      <c r="L453" s="87"/>
      <c r="M453" s="150">
        <f>J453</f>
        <v>74.14</v>
      </c>
      <c r="N453" s="144">
        <f>M453*1.17</f>
        <v>86.743799999999993</v>
      </c>
      <c r="O453" s="85"/>
    </row>
    <row r="454" spans="1:15" ht="15" customHeight="1" x14ac:dyDescent="0.25">
      <c r="A454" s="142"/>
      <c r="B454" s="139"/>
      <c r="C454" s="145"/>
      <c r="D454" s="145"/>
      <c r="E454" s="87" t="s">
        <v>92</v>
      </c>
      <c r="F454" s="145"/>
      <c r="G454" s="145"/>
      <c r="H454" s="148"/>
      <c r="I454" s="145"/>
      <c r="J454" s="151"/>
      <c r="K454" s="145"/>
      <c r="L454" s="87" t="s">
        <v>86</v>
      </c>
      <c r="M454" s="151"/>
      <c r="N454" s="145"/>
      <c r="O454" s="85"/>
    </row>
    <row r="455" spans="1:15" ht="15" customHeight="1" x14ac:dyDescent="0.25">
      <c r="A455" s="143"/>
      <c r="B455" s="140"/>
      <c r="C455" s="146"/>
      <c r="D455" s="146"/>
      <c r="E455" s="88"/>
      <c r="F455" s="146"/>
      <c r="G455" s="146"/>
      <c r="H455" s="149"/>
      <c r="I455" s="146"/>
      <c r="J455" s="152"/>
      <c r="K455" s="146"/>
      <c r="L455" s="87"/>
      <c r="M455" s="152"/>
      <c r="N455" s="146"/>
      <c r="O455" s="85"/>
    </row>
    <row r="456" spans="1:15" ht="15" customHeight="1" x14ac:dyDescent="0.25">
      <c r="A456" s="153">
        <v>151</v>
      </c>
      <c r="B456" s="138" t="s">
        <v>87</v>
      </c>
      <c r="C456" s="144" t="s">
        <v>280</v>
      </c>
      <c r="D456" s="144" t="s">
        <v>33</v>
      </c>
      <c r="E456" s="87"/>
      <c r="F456" s="144" t="s">
        <v>290</v>
      </c>
      <c r="G456" s="144">
        <v>12</v>
      </c>
      <c r="H456" s="147">
        <v>564140</v>
      </c>
      <c r="I456" s="144" t="s">
        <v>287</v>
      </c>
      <c r="J456" s="150">
        <v>159.31</v>
      </c>
      <c r="K456" s="144" t="s">
        <v>287</v>
      </c>
      <c r="L456" s="87"/>
      <c r="M456" s="150">
        <f>J456</f>
        <v>159.31</v>
      </c>
      <c r="N456" s="144">
        <f>M456*1.17</f>
        <v>186.39269999999999</v>
      </c>
      <c r="O456" s="85"/>
    </row>
    <row r="457" spans="1:15" ht="15" customHeight="1" x14ac:dyDescent="0.25">
      <c r="A457" s="153"/>
      <c r="B457" s="139"/>
      <c r="C457" s="145"/>
      <c r="D457" s="145"/>
      <c r="E457" s="87" t="s">
        <v>92</v>
      </c>
      <c r="F457" s="145"/>
      <c r="G457" s="145"/>
      <c r="H457" s="148"/>
      <c r="I457" s="145"/>
      <c r="J457" s="151"/>
      <c r="K457" s="145"/>
      <c r="L457" s="87" t="s">
        <v>86</v>
      </c>
      <c r="M457" s="151"/>
      <c r="N457" s="145"/>
      <c r="O457" s="85"/>
    </row>
    <row r="458" spans="1:15" ht="15" customHeight="1" x14ac:dyDescent="0.25">
      <c r="A458" s="153"/>
      <c r="B458" s="140"/>
      <c r="C458" s="146"/>
      <c r="D458" s="146"/>
      <c r="E458" s="88"/>
      <c r="F458" s="146"/>
      <c r="G458" s="146"/>
      <c r="H458" s="149"/>
      <c r="I458" s="146"/>
      <c r="J458" s="152"/>
      <c r="K458" s="146"/>
      <c r="L458" s="87"/>
      <c r="M458" s="152"/>
      <c r="N458" s="146"/>
      <c r="O458" s="85"/>
    </row>
    <row r="459" spans="1:15" ht="15" customHeight="1" x14ac:dyDescent="0.25">
      <c r="A459" s="141">
        <v>152</v>
      </c>
      <c r="B459" s="138" t="s">
        <v>87</v>
      </c>
      <c r="C459" s="144" t="s">
        <v>280</v>
      </c>
      <c r="D459" s="144" t="s">
        <v>33</v>
      </c>
      <c r="E459" s="87"/>
      <c r="F459" s="144" t="s">
        <v>290</v>
      </c>
      <c r="G459" s="144">
        <v>12</v>
      </c>
      <c r="H459" s="147">
        <v>564140</v>
      </c>
      <c r="I459" s="144" t="s">
        <v>287</v>
      </c>
      <c r="J459" s="150">
        <v>62.45</v>
      </c>
      <c r="K459" s="144" t="s">
        <v>287</v>
      </c>
      <c r="L459" s="87"/>
      <c r="M459" s="150">
        <f>J459</f>
        <v>62.45</v>
      </c>
      <c r="N459" s="144">
        <f>M459*1.17</f>
        <v>73.066500000000005</v>
      </c>
      <c r="O459" s="85"/>
    </row>
    <row r="460" spans="1:15" ht="15" customHeight="1" x14ac:dyDescent="0.25">
      <c r="A460" s="142"/>
      <c r="B460" s="139"/>
      <c r="C460" s="145"/>
      <c r="D460" s="145"/>
      <c r="E460" s="87" t="s">
        <v>92</v>
      </c>
      <c r="F460" s="145"/>
      <c r="G460" s="145"/>
      <c r="H460" s="148"/>
      <c r="I460" s="145"/>
      <c r="J460" s="151"/>
      <c r="K460" s="145"/>
      <c r="L460" s="87" t="s">
        <v>86</v>
      </c>
      <c r="M460" s="151"/>
      <c r="N460" s="145"/>
      <c r="O460" s="85"/>
    </row>
    <row r="461" spans="1:15" ht="15" customHeight="1" x14ac:dyDescent="0.25">
      <c r="A461" s="143"/>
      <c r="B461" s="140"/>
      <c r="C461" s="146"/>
      <c r="D461" s="146"/>
      <c r="E461" s="88"/>
      <c r="F461" s="146"/>
      <c r="G461" s="146"/>
      <c r="H461" s="149"/>
      <c r="I461" s="146"/>
      <c r="J461" s="152"/>
      <c r="K461" s="146"/>
      <c r="L461" s="87"/>
      <c r="M461" s="152"/>
      <c r="N461" s="146"/>
      <c r="O461" s="85"/>
    </row>
    <row r="462" spans="1:15" ht="15" customHeight="1" x14ac:dyDescent="0.25">
      <c r="A462" s="141">
        <v>153</v>
      </c>
      <c r="B462" s="138" t="s">
        <v>87</v>
      </c>
      <c r="C462" s="144" t="s">
        <v>280</v>
      </c>
      <c r="D462" s="144" t="s">
        <v>33</v>
      </c>
      <c r="E462" s="87"/>
      <c r="F462" s="144" t="s">
        <v>290</v>
      </c>
      <c r="G462" s="144">
        <v>12</v>
      </c>
      <c r="H462" s="147">
        <v>564140</v>
      </c>
      <c r="I462" s="144" t="s">
        <v>287</v>
      </c>
      <c r="J462" s="150">
        <v>37.4</v>
      </c>
      <c r="K462" s="144" t="s">
        <v>287</v>
      </c>
      <c r="L462" s="87"/>
      <c r="M462" s="150">
        <f>J462</f>
        <v>37.4</v>
      </c>
      <c r="N462" s="144">
        <f>M462*1.17</f>
        <v>43.757999999999996</v>
      </c>
      <c r="O462" s="85"/>
    </row>
    <row r="463" spans="1:15" ht="15" customHeight="1" x14ac:dyDescent="0.25">
      <c r="A463" s="142"/>
      <c r="B463" s="139"/>
      <c r="C463" s="145"/>
      <c r="D463" s="145"/>
      <c r="E463" s="87" t="s">
        <v>92</v>
      </c>
      <c r="F463" s="145"/>
      <c r="G463" s="145"/>
      <c r="H463" s="148"/>
      <c r="I463" s="145"/>
      <c r="J463" s="151"/>
      <c r="K463" s="145"/>
      <c r="L463" s="87" t="s">
        <v>86</v>
      </c>
      <c r="M463" s="151"/>
      <c r="N463" s="145"/>
      <c r="O463" s="85"/>
    </row>
    <row r="464" spans="1:15" ht="15" customHeight="1" x14ac:dyDescent="0.25">
      <c r="A464" s="143"/>
      <c r="B464" s="140"/>
      <c r="C464" s="146"/>
      <c r="D464" s="146"/>
      <c r="E464" s="88"/>
      <c r="F464" s="146"/>
      <c r="G464" s="146"/>
      <c r="H464" s="149"/>
      <c r="I464" s="146"/>
      <c r="J464" s="152"/>
      <c r="K464" s="146"/>
      <c r="L464" s="87"/>
      <c r="M464" s="152"/>
      <c r="N464" s="146"/>
      <c r="O464" s="85"/>
    </row>
    <row r="465" spans="1:16" ht="15" customHeight="1" x14ac:dyDescent="0.25">
      <c r="A465" s="153">
        <v>154</v>
      </c>
      <c r="B465" s="138" t="s">
        <v>87</v>
      </c>
      <c r="C465" s="144" t="s">
        <v>280</v>
      </c>
      <c r="D465" s="144" t="s">
        <v>33</v>
      </c>
      <c r="E465" s="87"/>
      <c r="F465" s="144" t="s">
        <v>290</v>
      </c>
      <c r="G465" s="144">
        <v>12</v>
      </c>
      <c r="H465" s="147">
        <v>564140</v>
      </c>
      <c r="I465" s="144" t="s">
        <v>287</v>
      </c>
      <c r="J465" s="150">
        <v>140.94</v>
      </c>
      <c r="K465" s="144" t="s">
        <v>287</v>
      </c>
      <c r="L465" s="87"/>
      <c r="M465" s="150">
        <f>J465</f>
        <v>140.94</v>
      </c>
      <c r="N465" s="144">
        <f>M465*1.17</f>
        <v>164.8998</v>
      </c>
      <c r="O465" s="85"/>
    </row>
    <row r="466" spans="1:16" ht="15" customHeight="1" x14ac:dyDescent="0.25">
      <c r="A466" s="153"/>
      <c r="B466" s="139"/>
      <c r="C466" s="145"/>
      <c r="D466" s="145"/>
      <c r="E466" s="87" t="s">
        <v>92</v>
      </c>
      <c r="F466" s="145"/>
      <c r="G466" s="145"/>
      <c r="H466" s="148"/>
      <c r="I466" s="145"/>
      <c r="J466" s="151"/>
      <c r="K466" s="145"/>
      <c r="L466" s="87" t="s">
        <v>86</v>
      </c>
      <c r="M466" s="151"/>
      <c r="N466" s="145"/>
      <c r="O466" s="85"/>
    </row>
    <row r="467" spans="1:16" ht="15" customHeight="1" x14ac:dyDescent="0.25">
      <c r="A467" s="153"/>
      <c r="B467" s="140"/>
      <c r="C467" s="146"/>
      <c r="D467" s="146"/>
      <c r="E467" s="88"/>
      <c r="F467" s="146"/>
      <c r="G467" s="146"/>
      <c r="H467" s="149"/>
      <c r="I467" s="146"/>
      <c r="J467" s="152"/>
      <c r="K467" s="146"/>
      <c r="L467" s="87"/>
      <c r="M467" s="152"/>
      <c r="N467" s="146"/>
      <c r="O467" s="85"/>
    </row>
    <row r="468" spans="1:16" ht="15" customHeight="1" x14ac:dyDescent="0.25">
      <c r="A468" s="141">
        <v>155</v>
      </c>
      <c r="B468" s="144" t="s">
        <v>87</v>
      </c>
      <c r="C468" s="177" t="s">
        <v>291</v>
      </c>
      <c r="D468" s="177" t="s">
        <v>33</v>
      </c>
      <c r="E468" s="93"/>
      <c r="F468" s="177" t="s">
        <v>292</v>
      </c>
      <c r="G468" s="177" t="s">
        <v>294</v>
      </c>
      <c r="H468" s="180">
        <v>6000</v>
      </c>
      <c r="I468" s="177" t="s">
        <v>295</v>
      </c>
      <c r="J468" s="183">
        <v>720</v>
      </c>
      <c r="K468" s="177" t="str">
        <f>I468</f>
        <v>ADVOKATSKO DRUŠTVO ADEMOVIĆ</v>
      </c>
      <c r="L468" s="93"/>
      <c r="M468" s="183">
        <f>J468</f>
        <v>720</v>
      </c>
      <c r="N468" s="177">
        <f>M468*1.17</f>
        <v>842.4</v>
      </c>
      <c r="O468" s="85"/>
    </row>
    <row r="469" spans="1:16" ht="15" customHeight="1" x14ac:dyDescent="0.25">
      <c r="A469" s="142"/>
      <c r="B469" s="145"/>
      <c r="C469" s="178"/>
      <c r="D469" s="178"/>
      <c r="E469" s="93" t="s">
        <v>293</v>
      </c>
      <c r="F469" s="178"/>
      <c r="G469" s="178"/>
      <c r="H469" s="181"/>
      <c r="I469" s="178"/>
      <c r="J469" s="184"/>
      <c r="K469" s="178"/>
      <c r="L469" s="93"/>
      <c r="M469" s="184"/>
      <c r="N469" s="178"/>
      <c r="O469" s="85"/>
    </row>
    <row r="470" spans="1:16" ht="15" customHeight="1" x14ac:dyDescent="0.25">
      <c r="A470" s="143"/>
      <c r="B470" s="146"/>
      <c r="C470" s="179"/>
      <c r="D470" s="179"/>
      <c r="E470" s="94"/>
      <c r="F470" s="179"/>
      <c r="G470" s="179"/>
      <c r="H470" s="182"/>
      <c r="I470" s="179"/>
      <c r="J470" s="185"/>
      <c r="K470" s="179"/>
      <c r="L470" s="93"/>
      <c r="M470" s="185"/>
      <c r="N470" s="179"/>
      <c r="O470" s="85"/>
    </row>
    <row r="471" spans="1:16" ht="15" customHeight="1" x14ac:dyDescent="0.25">
      <c r="A471" s="141">
        <v>156</v>
      </c>
      <c r="B471" s="144" t="s">
        <v>87</v>
      </c>
      <c r="C471" s="177" t="s">
        <v>291</v>
      </c>
      <c r="D471" s="177" t="s">
        <v>33</v>
      </c>
      <c r="E471" s="93"/>
      <c r="F471" s="177" t="s">
        <v>292</v>
      </c>
      <c r="G471" s="177" t="s">
        <v>294</v>
      </c>
      <c r="H471" s="180">
        <v>6000</v>
      </c>
      <c r="I471" s="177" t="s">
        <v>295</v>
      </c>
      <c r="J471" s="183">
        <v>900</v>
      </c>
      <c r="K471" s="177" t="str">
        <f>I471</f>
        <v>ADVOKATSKO DRUŠTVO ADEMOVIĆ</v>
      </c>
      <c r="L471" s="93"/>
      <c r="M471" s="183">
        <f>J471</f>
        <v>900</v>
      </c>
      <c r="N471" s="177">
        <f>M471*1.17</f>
        <v>1053</v>
      </c>
      <c r="O471" s="85"/>
    </row>
    <row r="472" spans="1:16" ht="15" customHeight="1" x14ac:dyDescent="0.25">
      <c r="A472" s="142"/>
      <c r="B472" s="145"/>
      <c r="C472" s="178"/>
      <c r="D472" s="178"/>
      <c r="E472" s="93" t="s">
        <v>293</v>
      </c>
      <c r="F472" s="178"/>
      <c r="G472" s="178"/>
      <c r="H472" s="181"/>
      <c r="I472" s="178"/>
      <c r="J472" s="184"/>
      <c r="K472" s="178"/>
      <c r="L472" s="93"/>
      <c r="M472" s="184"/>
      <c r="N472" s="178"/>
      <c r="O472" s="85"/>
      <c r="P472" s="11">
        <f>M474+M471+M468</f>
        <v>2340</v>
      </c>
    </row>
    <row r="473" spans="1:16" ht="15" customHeight="1" x14ac:dyDescent="0.25">
      <c r="A473" s="143"/>
      <c r="B473" s="146"/>
      <c r="C473" s="179"/>
      <c r="D473" s="179"/>
      <c r="E473" s="94"/>
      <c r="F473" s="179"/>
      <c r="G473" s="179"/>
      <c r="H473" s="182"/>
      <c r="I473" s="179"/>
      <c r="J473" s="185"/>
      <c r="K473" s="179"/>
      <c r="L473" s="93"/>
      <c r="M473" s="185"/>
      <c r="N473" s="179"/>
      <c r="O473" s="85"/>
    </row>
    <row r="474" spans="1:16" ht="15" customHeight="1" x14ac:dyDescent="0.25">
      <c r="A474" s="153">
        <v>157</v>
      </c>
      <c r="B474" s="144" t="s">
        <v>87</v>
      </c>
      <c r="C474" s="177" t="s">
        <v>291</v>
      </c>
      <c r="D474" s="177" t="s">
        <v>33</v>
      </c>
      <c r="E474" s="93"/>
      <c r="F474" s="177" t="s">
        <v>292</v>
      </c>
      <c r="G474" s="177" t="s">
        <v>294</v>
      </c>
      <c r="H474" s="180">
        <v>6000</v>
      </c>
      <c r="I474" s="177" t="s">
        <v>296</v>
      </c>
      <c r="J474" s="183">
        <v>720</v>
      </c>
      <c r="K474" s="177" t="str">
        <f>I474</f>
        <v>AD.KANC. ALIJA GALIJATOVIĆ I MIRZA PECIKOZA</v>
      </c>
      <c r="L474" s="93"/>
      <c r="M474" s="183">
        <f>J474</f>
        <v>720</v>
      </c>
      <c r="N474" s="177">
        <f>M474*1.17</f>
        <v>842.4</v>
      </c>
      <c r="O474" s="85"/>
    </row>
    <row r="475" spans="1:16" ht="15" customHeight="1" x14ac:dyDescent="0.25">
      <c r="A475" s="153"/>
      <c r="B475" s="145"/>
      <c r="C475" s="178"/>
      <c r="D475" s="178"/>
      <c r="E475" s="93" t="s">
        <v>293</v>
      </c>
      <c r="F475" s="178"/>
      <c r="G475" s="178"/>
      <c r="H475" s="181"/>
      <c r="I475" s="178"/>
      <c r="J475" s="184"/>
      <c r="K475" s="178"/>
      <c r="L475" s="93"/>
      <c r="M475" s="184"/>
      <c r="N475" s="178"/>
      <c r="O475" s="85"/>
    </row>
    <row r="476" spans="1:16" ht="15" customHeight="1" x14ac:dyDescent="0.25">
      <c r="A476" s="153"/>
      <c r="B476" s="146"/>
      <c r="C476" s="179"/>
      <c r="D476" s="179"/>
      <c r="E476" s="94"/>
      <c r="F476" s="179"/>
      <c r="G476" s="179"/>
      <c r="H476" s="182"/>
      <c r="I476" s="179"/>
      <c r="J476" s="185"/>
      <c r="K476" s="179"/>
      <c r="L476" s="93"/>
      <c r="M476" s="185"/>
      <c r="N476" s="179"/>
      <c r="O476" s="85"/>
    </row>
    <row r="477" spans="1:16" ht="15" customHeight="1" x14ac:dyDescent="0.25">
      <c r="A477" s="141">
        <v>158</v>
      </c>
      <c r="B477" s="144" t="s">
        <v>87</v>
      </c>
      <c r="C477" s="144" t="s">
        <v>297</v>
      </c>
      <c r="D477" s="144" t="s">
        <v>33</v>
      </c>
      <c r="E477" s="87"/>
      <c r="F477" s="144" t="s">
        <v>299</v>
      </c>
      <c r="G477" s="144">
        <v>29</v>
      </c>
      <c r="H477" s="147">
        <v>1500</v>
      </c>
      <c r="I477" s="144" t="s">
        <v>300</v>
      </c>
      <c r="J477" s="150">
        <v>117.36</v>
      </c>
      <c r="K477" s="144" t="str">
        <f>I477</f>
        <v>NACIONALNA I UNIVERZITETSKA BIBLIOTEKA BIH</v>
      </c>
      <c r="L477" s="87"/>
      <c r="M477" s="150">
        <f>J477</f>
        <v>117.36</v>
      </c>
      <c r="N477" s="144">
        <f>M477*1.17</f>
        <v>137.31119999999999</v>
      </c>
      <c r="O477" s="85"/>
    </row>
    <row r="478" spans="1:16" ht="15" customHeight="1" x14ac:dyDescent="0.25">
      <c r="A478" s="142"/>
      <c r="B478" s="145"/>
      <c r="C478" s="145"/>
      <c r="D478" s="145"/>
      <c r="E478" s="87" t="s">
        <v>298</v>
      </c>
      <c r="F478" s="145"/>
      <c r="G478" s="145"/>
      <c r="H478" s="148"/>
      <c r="I478" s="145"/>
      <c r="J478" s="151"/>
      <c r="K478" s="145"/>
      <c r="L478" s="87"/>
      <c r="M478" s="151"/>
      <c r="N478" s="145"/>
      <c r="O478" s="85"/>
    </row>
    <row r="479" spans="1:16" ht="15" customHeight="1" x14ac:dyDescent="0.25">
      <c r="A479" s="143"/>
      <c r="B479" s="146"/>
      <c r="C479" s="146"/>
      <c r="D479" s="146"/>
      <c r="E479" s="88"/>
      <c r="F479" s="146"/>
      <c r="G479" s="146"/>
      <c r="H479" s="149"/>
      <c r="I479" s="146"/>
      <c r="J479" s="152"/>
      <c r="K479" s="146"/>
      <c r="L479" s="87"/>
      <c r="M479" s="152"/>
      <c r="N479" s="146"/>
      <c r="O479" s="85"/>
    </row>
    <row r="480" spans="1:16" ht="15" customHeight="1" x14ac:dyDescent="0.25">
      <c r="A480" s="141">
        <v>159</v>
      </c>
      <c r="B480" s="144" t="s">
        <v>87</v>
      </c>
      <c r="C480" s="144" t="s">
        <v>297</v>
      </c>
      <c r="D480" s="144" t="s">
        <v>33</v>
      </c>
      <c r="E480" s="87"/>
      <c r="F480" s="144" t="s">
        <v>299</v>
      </c>
      <c r="G480" s="144">
        <v>29</v>
      </c>
      <c r="H480" s="147">
        <v>1500</v>
      </c>
      <c r="I480" s="144" t="s">
        <v>300</v>
      </c>
      <c r="J480" s="150">
        <v>117.36</v>
      </c>
      <c r="K480" s="144" t="str">
        <f>I480</f>
        <v>NACIONALNA I UNIVERZITETSKA BIBLIOTEKA BIH</v>
      </c>
      <c r="L480" s="87"/>
      <c r="M480" s="150">
        <f>J480</f>
        <v>117.36</v>
      </c>
      <c r="N480" s="144">
        <f>M480*1.17</f>
        <v>137.31119999999999</v>
      </c>
      <c r="O480" s="85"/>
    </row>
    <row r="481" spans="1:15" ht="15" customHeight="1" x14ac:dyDescent="0.25">
      <c r="A481" s="142"/>
      <c r="B481" s="145"/>
      <c r="C481" s="145"/>
      <c r="D481" s="145"/>
      <c r="E481" s="87" t="s">
        <v>298</v>
      </c>
      <c r="F481" s="145"/>
      <c r="G481" s="145"/>
      <c r="H481" s="148"/>
      <c r="I481" s="145"/>
      <c r="J481" s="151"/>
      <c r="K481" s="145"/>
      <c r="L481" s="87"/>
      <c r="M481" s="151"/>
      <c r="N481" s="145"/>
      <c r="O481" s="85"/>
    </row>
    <row r="482" spans="1:15" ht="15" customHeight="1" x14ac:dyDescent="0.25">
      <c r="A482" s="143"/>
      <c r="B482" s="146"/>
      <c r="C482" s="146"/>
      <c r="D482" s="146"/>
      <c r="E482" s="88"/>
      <c r="F482" s="146"/>
      <c r="G482" s="146"/>
      <c r="H482" s="149"/>
      <c r="I482" s="146"/>
      <c r="J482" s="152"/>
      <c r="K482" s="146"/>
      <c r="L482" s="87"/>
      <c r="M482" s="152"/>
      <c r="N482" s="146"/>
      <c r="O482" s="85"/>
    </row>
    <row r="483" spans="1:15" ht="15" customHeight="1" x14ac:dyDescent="0.25">
      <c r="A483" s="153">
        <v>160</v>
      </c>
      <c r="B483" s="144" t="s">
        <v>87</v>
      </c>
      <c r="C483" s="144" t="s">
        <v>297</v>
      </c>
      <c r="D483" s="144" t="s">
        <v>33</v>
      </c>
      <c r="E483" s="87"/>
      <c r="F483" s="144" t="s">
        <v>299</v>
      </c>
      <c r="G483" s="144">
        <v>29</v>
      </c>
      <c r="H483" s="147">
        <v>1500</v>
      </c>
      <c r="I483" s="144" t="s">
        <v>300</v>
      </c>
      <c r="J483" s="150">
        <v>117.36</v>
      </c>
      <c r="K483" s="144" t="str">
        <f>I483</f>
        <v>NACIONALNA I UNIVERZITETSKA BIBLIOTEKA BIH</v>
      </c>
      <c r="L483" s="87"/>
      <c r="M483" s="150">
        <f>J483</f>
        <v>117.36</v>
      </c>
      <c r="N483" s="144">
        <f>M483*1.17</f>
        <v>137.31119999999999</v>
      </c>
      <c r="O483" s="85"/>
    </row>
    <row r="484" spans="1:15" ht="15" customHeight="1" x14ac:dyDescent="0.25">
      <c r="A484" s="153"/>
      <c r="B484" s="145"/>
      <c r="C484" s="145"/>
      <c r="D484" s="145"/>
      <c r="E484" s="87" t="s">
        <v>298</v>
      </c>
      <c r="F484" s="145"/>
      <c r="G484" s="145"/>
      <c r="H484" s="148"/>
      <c r="I484" s="145"/>
      <c r="J484" s="151"/>
      <c r="K484" s="145"/>
      <c r="L484" s="87"/>
      <c r="M484" s="151"/>
      <c r="N484" s="145"/>
      <c r="O484" s="85"/>
    </row>
    <row r="485" spans="1:15" ht="15" customHeight="1" x14ac:dyDescent="0.25">
      <c r="A485" s="153"/>
      <c r="B485" s="146"/>
      <c r="C485" s="146"/>
      <c r="D485" s="146"/>
      <c r="E485" s="88"/>
      <c r="F485" s="146"/>
      <c r="G485" s="146"/>
      <c r="H485" s="149"/>
      <c r="I485" s="146"/>
      <c r="J485" s="152"/>
      <c r="K485" s="146"/>
      <c r="L485" s="87"/>
      <c r="M485" s="152"/>
      <c r="N485" s="146"/>
      <c r="O485" s="85"/>
    </row>
    <row r="486" spans="1:15" ht="15" customHeight="1" x14ac:dyDescent="0.25">
      <c r="A486" s="141">
        <v>161</v>
      </c>
      <c r="B486" s="144" t="s">
        <v>87</v>
      </c>
      <c r="C486" s="144" t="s">
        <v>297</v>
      </c>
      <c r="D486" s="144" t="s">
        <v>33</v>
      </c>
      <c r="E486" s="87"/>
      <c r="F486" s="144" t="s">
        <v>299</v>
      </c>
      <c r="G486" s="144">
        <v>29</v>
      </c>
      <c r="H486" s="147">
        <v>1500</v>
      </c>
      <c r="I486" s="144" t="s">
        <v>300</v>
      </c>
      <c r="J486" s="150">
        <v>117.36</v>
      </c>
      <c r="K486" s="144" t="str">
        <f>I486</f>
        <v>NACIONALNA I UNIVERZITETSKA BIBLIOTEKA BIH</v>
      </c>
      <c r="L486" s="87"/>
      <c r="M486" s="150">
        <f>J486</f>
        <v>117.36</v>
      </c>
      <c r="N486" s="144">
        <f>M486*1.17</f>
        <v>137.31119999999999</v>
      </c>
      <c r="O486" s="85"/>
    </row>
    <row r="487" spans="1:15" ht="15" customHeight="1" x14ac:dyDescent="0.25">
      <c r="A487" s="142"/>
      <c r="B487" s="145"/>
      <c r="C487" s="145"/>
      <c r="D487" s="145"/>
      <c r="E487" s="87" t="s">
        <v>298</v>
      </c>
      <c r="F487" s="145"/>
      <c r="G487" s="145"/>
      <c r="H487" s="148"/>
      <c r="I487" s="145"/>
      <c r="J487" s="151"/>
      <c r="K487" s="145"/>
      <c r="L487" s="87"/>
      <c r="M487" s="151"/>
      <c r="N487" s="145"/>
      <c r="O487" s="85"/>
    </row>
    <row r="488" spans="1:15" ht="15" customHeight="1" x14ac:dyDescent="0.25">
      <c r="A488" s="143"/>
      <c r="B488" s="146"/>
      <c r="C488" s="146"/>
      <c r="D488" s="146"/>
      <c r="E488" s="88"/>
      <c r="F488" s="146"/>
      <c r="G488" s="146"/>
      <c r="H488" s="149"/>
      <c r="I488" s="146"/>
      <c r="J488" s="152"/>
      <c r="K488" s="146"/>
      <c r="L488" s="87"/>
      <c r="M488" s="152"/>
      <c r="N488" s="146"/>
      <c r="O488" s="85"/>
    </row>
    <row r="489" spans="1:15" ht="15" customHeight="1" x14ac:dyDescent="0.25">
      <c r="A489" s="141">
        <v>162</v>
      </c>
      <c r="B489" s="144" t="s">
        <v>87</v>
      </c>
      <c r="C489" s="144" t="s">
        <v>297</v>
      </c>
      <c r="D489" s="144" t="s">
        <v>33</v>
      </c>
      <c r="E489" s="87"/>
      <c r="F489" s="144" t="s">
        <v>299</v>
      </c>
      <c r="G489" s="144">
        <v>29</v>
      </c>
      <c r="H489" s="147">
        <v>1500</v>
      </c>
      <c r="I489" s="144" t="s">
        <v>300</v>
      </c>
      <c r="J489" s="150">
        <v>117.36</v>
      </c>
      <c r="K489" s="144" t="str">
        <f>I489</f>
        <v>NACIONALNA I UNIVERZITETSKA BIBLIOTEKA BIH</v>
      </c>
      <c r="L489" s="87"/>
      <c r="M489" s="150">
        <f>J489</f>
        <v>117.36</v>
      </c>
      <c r="N489" s="144">
        <f>M489*1.17</f>
        <v>137.31119999999999</v>
      </c>
      <c r="O489" s="85"/>
    </row>
    <row r="490" spans="1:15" ht="15" customHeight="1" x14ac:dyDescent="0.25">
      <c r="A490" s="142"/>
      <c r="B490" s="145"/>
      <c r="C490" s="145"/>
      <c r="D490" s="145"/>
      <c r="E490" s="87" t="s">
        <v>298</v>
      </c>
      <c r="F490" s="145"/>
      <c r="G490" s="145"/>
      <c r="H490" s="148"/>
      <c r="I490" s="145"/>
      <c r="J490" s="151"/>
      <c r="K490" s="145"/>
      <c r="L490" s="87"/>
      <c r="M490" s="151"/>
      <c r="N490" s="145"/>
      <c r="O490" s="85"/>
    </row>
    <row r="491" spans="1:15" ht="15" customHeight="1" x14ac:dyDescent="0.25">
      <c r="A491" s="143"/>
      <c r="B491" s="146"/>
      <c r="C491" s="146"/>
      <c r="D491" s="146"/>
      <c r="E491" s="88"/>
      <c r="F491" s="146"/>
      <c r="G491" s="146"/>
      <c r="H491" s="149"/>
      <c r="I491" s="146"/>
      <c r="J491" s="152"/>
      <c r="K491" s="146"/>
      <c r="L491" s="87"/>
      <c r="M491" s="152"/>
      <c r="N491" s="146"/>
      <c r="O491" s="85"/>
    </row>
    <row r="492" spans="1:15" ht="15" customHeight="1" x14ac:dyDescent="0.25">
      <c r="A492" s="153">
        <v>163</v>
      </c>
      <c r="B492" s="144" t="s">
        <v>87</v>
      </c>
      <c r="C492" s="144" t="s">
        <v>297</v>
      </c>
      <c r="D492" s="144" t="s">
        <v>33</v>
      </c>
      <c r="E492" s="87"/>
      <c r="F492" s="144" t="s">
        <v>299</v>
      </c>
      <c r="G492" s="144">
        <v>29</v>
      </c>
      <c r="H492" s="147">
        <v>1500</v>
      </c>
      <c r="I492" s="144" t="s">
        <v>300</v>
      </c>
      <c r="J492" s="150">
        <v>117.36</v>
      </c>
      <c r="K492" s="144" t="str">
        <f>I492</f>
        <v>NACIONALNA I UNIVERZITETSKA BIBLIOTEKA BIH</v>
      </c>
      <c r="L492" s="87"/>
      <c r="M492" s="150">
        <f>J492</f>
        <v>117.36</v>
      </c>
      <c r="N492" s="144">
        <f>M492*1.17</f>
        <v>137.31119999999999</v>
      </c>
      <c r="O492" s="85"/>
    </row>
    <row r="493" spans="1:15" ht="15" customHeight="1" x14ac:dyDescent="0.25">
      <c r="A493" s="153"/>
      <c r="B493" s="145"/>
      <c r="C493" s="145"/>
      <c r="D493" s="145"/>
      <c r="E493" s="87" t="s">
        <v>298</v>
      </c>
      <c r="F493" s="145"/>
      <c r="G493" s="145"/>
      <c r="H493" s="148"/>
      <c r="I493" s="145"/>
      <c r="J493" s="151"/>
      <c r="K493" s="145"/>
      <c r="L493" s="87"/>
      <c r="M493" s="151"/>
      <c r="N493" s="145"/>
      <c r="O493" s="85"/>
    </row>
    <row r="494" spans="1:15" ht="15" customHeight="1" x14ac:dyDescent="0.25">
      <c r="A494" s="153"/>
      <c r="B494" s="146"/>
      <c r="C494" s="146"/>
      <c r="D494" s="146"/>
      <c r="E494" s="88"/>
      <c r="F494" s="146"/>
      <c r="G494" s="146"/>
      <c r="H494" s="149"/>
      <c r="I494" s="146"/>
      <c r="J494" s="152"/>
      <c r="K494" s="146"/>
      <c r="L494" s="87"/>
      <c r="M494" s="152"/>
      <c r="N494" s="146"/>
      <c r="O494" s="85"/>
    </row>
    <row r="495" spans="1:15" ht="15" customHeight="1" x14ac:dyDescent="0.25">
      <c r="A495" s="141">
        <v>164</v>
      </c>
      <c r="B495" s="144" t="s">
        <v>87</v>
      </c>
      <c r="C495" s="144" t="s">
        <v>297</v>
      </c>
      <c r="D495" s="144" t="s">
        <v>33</v>
      </c>
      <c r="E495" s="87"/>
      <c r="F495" s="144" t="s">
        <v>299</v>
      </c>
      <c r="G495" s="144">
        <v>29</v>
      </c>
      <c r="H495" s="147">
        <v>1500</v>
      </c>
      <c r="I495" s="144" t="s">
        <v>300</v>
      </c>
      <c r="J495" s="150">
        <v>117.36</v>
      </c>
      <c r="K495" s="144" t="str">
        <f>I495</f>
        <v>NACIONALNA I UNIVERZITETSKA BIBLIOTEKA BIH</v>
      </c>
      <c r="L495" s="87"/>
      <c r="M495" s="150">
        <f>J495</f>
        <v>117.36</v>
      </c>
      <c r="N495" s="144">
        <f>M495*1.17</f>
        <v>137.31119999999999</v>
      </c>
      <c r="O495" s="85"/>
    </row>
    <row r="496" spans="1:15" ht="15" customHeight="1" x14ac:dyDescent="0.25">
      <c r="A496" s="142"/>
      <c r="B496" s="145"/>
      <c r="C496" s="145"/>
      <c r="D496" s="145"/>
      <c r="E496" s="87" t="s">
        <v>298</v>
      </c>
      <c r="F496" s="145"/>
      <c r="G496" s="145"/>
      <c r="H496" s="148"/>
      <c r="I496" s="145"/>
      <c r="J496" s="151"/>
      <c r="K496" s="145"/>
      <c r="L496" s="87"/>
      <c r="M496" s="151"/>
      <c r="N496" s="145"/>
      <c r="O496" s="85"/>
    </row>
    <row r="497" spans="1:15" ht="15" customHeight="1" x14ac:dyDescent="0.25">
      <c r="A497" s="143"/>
      <c r="B497" s="146"/>
      <c r="C497" s="146"/>
      <c r="D497" s="146"/>
      <c r="E497" s="88"/>
      <c r="F497" s="146"/>
      <c r="G497" s="146"/>
      <c r="H497" s="149"/>
      <c r="I497" s="146"/>
      <c r="J497" s="152"/>
      <c r="K497" s="146"/>
      <c r="L497" s="87"/>
      <c r="M497" s="152"/>
      <c r="N497" s="146"/>
      <c r="O497" s="85"/>
    </row>
    <row r="498" spans="1:15" ht="15" customHeight="1" x14ac:dyDescent="0.25">
      <c r="A498" s="141">
        <v>165</v>
      </c>
      <c r="B498" s="144" t="s">
        <v>87</v>
      </c>
      <c r="C498" s="144" t="s">
        <v>297</v>
      </c>
      <c r="D498" s="144" t="s">
        <v>33</v>
      </c>
      <c r="E498" s="87"/>
      <c r="F498" s="144" t="s">
        <v>299</v>
      </c>
      <c r="G498" s="144">
        <v>29</v>
      </c>
      <c r="H498" s="147">
        <v>1500</v>
      </c>
      <c r="I498" s="144" t="s">
        <v>300</v>
      </c>
      <c r="J498" s="150">
        <v>117.36</v>
      </c>
      <c r="K498" s="144" t="str">
        <f>I498</f>
        <v>NACIONALNA I UNIVERZITETSKA BIBLIOTEKA BIH</v>
      </c>
      <c r="L498" s="87"/>
      <c r="M498" s="150">
        <f>J498</f>
        <v>117.36</v>
      </c>
      <c r="N498" s="144">
        <f>M498*1.17</f>
        <v>137.31119999999999</v>
      </c>
      <c r="O498" s="85"/>
    </row>
    <row r="499" spans="1:15" ht="15" customHeight="1" x14ac:dyDescent="0.25">
      <c r="A499" s="142"/>
      <c r="B499" s="145"/>
      <c r="C499" s="145"/>
      <c r="D499" s="145"/>
      <c r="E499" s="87" t="s">
        <v>298</v>
      </c>
      <c r="F499" s="145"/>
      <c r="G499" s="145"/>
      <c r="H499" s="148"/>
      <c r="I499" s="145"/>
      <c r="J499" s="151"/>
      <c r="K499" s="145"/>
      <c r="L499" s="87"/>
      <c r="M499" s="151"/>
      <c r="N499" s="145"/>
      <c r="O499" s="85"/>
    </row>
    <row r="500" spans="1:15" ht="15" customHeight="1" x14ac:dyDescent="0.25">
      <c r="A500" s="143"/>
      <c r="B500" s="146"/>
      <c r="C500" s="146"/>
      <c r="D500" s="146"/>
      <c r="E500" s="88"/>
      <c r="F500" s="146"/>
      <c r="G500" s="146"/>
      <c r="H500" s="149"/>
      <c r="I500" s="146"/>
      <c r="J500" s="152"/>
      <c r="K500" s="146"/>
      <c r="L500" s="87"/>
      <c r="M500" s="152"/>
      <c r="N500" s="146"/>
      <c r="O500" s="85"/>
    </row>
    <row r="501" spans="1:15" ht="15" customHeight="1" x14ac:dyDescent="0.25">
      <c r="A501" s="153">
        <v>166</v>
      </c>
      <c r="B501" s="144" t="s">
        <v>87</v>
      </c>
      <c r="C501" s="144" t="s">
        <v>297</v>
      </c>
      <c r="D501" s="144" t="s">
        <v>33</v>
      </c>
      <c r="E501" s="87"/>
      <c r="F501" s="144" t="s">
        <v>299</v>
      </c>
      <c r="G501" s="144">
        <v>29</v>
      </c>
      <c r="H501" s="147">
        <v>1500</v>
      </c>
      <c r="I501" s="144" t="s">
        <v>300</v>
      </c>
      <c r="J501" s="150">
        <v>117.36</v>
      </c>
      <c r="K501" s="144" t="str">
        <f>I501</f>
        <v>NACIONALNA I UNIVERZITETSKA BIBLIOTEKA BIH</v>
      </c>
      <c r="L501" s="87"/>
      <c r="M501" s="150">
        <f>J501</f>
        <v>117.36</v>
      </c>
      <c r="N501" s="144">
        <f>M501*1.17</f>
        <v>137.31119999999999</v>
      </c>
      <c r="O501" s="85"/>
    </row>
    <row r="502" spans="1:15" ht="15" customHeight="1" x14ac:dyDescent="0.25">
      <c r="A502" s="153"/>
      <c r="B502" s="145"/>
      <c r="C502" s="145"/>
      <c r="D502" s="145"/>
      <c r="E502" s="87" t="s">
        <v>298</v>
      </c>
      <c r="F502" s="145"/>
      <c r="G502" s="145"/>
      <c r="H502" s="148"/>
      <c r="I502" s="145"/>
      <c r="J502" s="151"/>
      <c r="K502" s="145"/>
      <c r="L502" s="87"/>
      <c r="M502" s="151"/>
      <c r="N502" s="145"/>
      <c r="O502" s="85"/>
    </row>
    <row r="503" spans="1:15" ht="15" customHeight="1" x14ac:dyDescent="0.25">
      <c r="A503" s="153"/>
      <c r="B503" s="146"/>
      <c r="C503" s="146"/>
      <c r="D503" s="146"/>
      <c r="E503" s="88"/>
      <c r="F503" s="146"/>
      <c r="G503" s="146"/>
      <c r="H503" s="149"/>
      <c r="I503" s="146"/>
      <c r="J503" s="152"/>
      <c r="K503" s="146"/>
      <c r="L503" s="87"/>
      <c r="M503" s="152"/>
      <c r="N503" s="146"/>
      <c r="O503" s="85"/>
    </row>
    <row r="504" spans="1:15" ht="15" customHeight="1" x14ac:dyDescent="0.25">
      <c r="A504" s="141">
        <v>167</v>
      </c>
      <c r="B504" s="144" t="s">
        <v>87</v>
      </c>
      <c r="C504" s="144" t="s">
        <v>297</v>
      </c>
      <c r="D504" s="144" t="s">
        <v>33</v>
      </c>
      <c r="E504" s="87"/>
      <c r="F504" s="144" t="s">
        <v>299</v>
      </c>
      <c r="G504" s="144">
        <v>29</v>
      </c>
      <c r="H504" s="147">
        <v>1500</v>
      </c>
      <c r="I504" s="144" t="s">
        <v>300</v>
      </c>
      <c r="J504" s="150">
        <v>160</v>
      </c>
      <c r="K504" s="144" t="str">
        <f>I504</f>
        <v>NACIONALNA I UNIVERZITETSKA BIBLIOTEKA BIH</v>
      </c>
      <c r="L504" s="87"/>
      <c r="M504" s="150">
        <f>J504</f>
        <v>160</v>
      </c>
      <c r="N504" s="144">
        <f>M504*1.17</f>
        <v>187.2</v>
      </c>
      <c r="O504" s="85"/>
    </row>
    <row r="505" spans="1:15" ht="15" customHeight="1" x14ac:dyDescent="0.25">
      <c r="A505" s="142"/>
      <c r="B505" s="145"/>
      <c r="C505" s="145"/>
      <c r="D505" s="145"/>
      <c r="E505" s="87" t="s">
        <v>298</v>
      </c>
      <c r="F505" s="145"/>
      <c r="G505" s="145"/>
      <c r="H505" s="148"/>
      <c r="I505" s="145"/>
      <c r="J505" s="151"/>
      <c r="K505" s="145"/>
      <c r="L505" s="87"/>
      <c r="M505" s="151"/>
      <c r="N505" s="145"/>
      <c r="O505" s="85"/>
    </row>
    <row r="506" spans="1:15" ht="15" customHeight="1" x14ac:dyDescent="0.25">
      <c r="A506" s="143"/>
      <c r="B506" s="146"/>
      <c r="C506" s="146"/>
      <c r="D506" s="146"/>
      <c r="E506" s="88"/>
      <c r="F506" s="146"/>
      <c r="G506" s="146"/>
      <c r="H506" s="149"/>
      <c r="I506" s="146"/>
      <c r="J506" s="152"/>
      <c r="K506" s="146"/>
      <c r="L506" s="87"/>
      <c r="M506" s="152"/>
      <c r="N506" s="146"/>
      <c r="O506" s="85"/>
    </row>
    <row r="507" spans="1:15" ht="15" customHeight="1" x14ac:dyDescent="0.25">
      <c r="A507" s="141">
        <v>168</v>
      </c>
      <c r="B507" s="144" t="s">
        <v>87</v>
      </c>
      <c r="C507" s="144" t="s">
        <v>297</v>
      </c>
      <c r="D507" s="144" t="s">
        <v>33</v>
      </c>
      <c r="E507" s="87"/>
      <c r="F507" s="144" t="s">
        <v>299</v>
      </c>
      <c r="G507" s="144">
        <v>29</v>
      </c>
      <c r="H507" s="147">
        <v>1500</v>
      </c>
      <c r="I507" s="144" t="s">
        <v>300</v>
      </c>
      <c r="J507" s="150">
        <v>160</v>
      </c>
      <c r="K507" s="144" t="str">
        <f>I507</f>
        <v>NACIONALNA I UNIVERZITETSKA BIBLIOTEKA BIH</v>
      </c>
      <c r="L507" s="87"/>
      <c r="M507" s="150">
        <f>J507</f>
        <v>160</v>
      </c>
      <c r="N507" s="144">
        <f>M507*1.17</f>
        <v>187.2</v>
      </c>
      <c r="O507" s="85"/>
    </row>
    <row r="508" spans="1:15" ht="15" customHeight="1" x14ac:dyDescent="0.25">
      <c r="A508" s="142"/>
      <c r="B508" s="145"/>
      <c r="C508" s="145"/>
      <c r="D508" s="145"/>
      <c r="E508" s="87" t="s">
        <v>298</v>
      </c>
      <c r="F508" s="145"/>
      <c r="G508" s="145"/>
      <c r="H508" s="148"/>
      <c r="I508" s="145"/>
      <c r="J508" s="151"/>
      <c r="K508" s="145"/>
      <c r="L508" s="87"/>
      <c r="M508" s="151"/>
      <c r="N508" s="145"/>
      <c r="O508" s="85"/>
    </row>
    <row r="509" spans="1:15" ht="15" customHeight="1" x14ac:dyDescent="0.25">
      <c r="A509" s="143"/>
      <c r="B509" s="146"/>
      <c r="C509" s="146"/>
      <c r="D509" s="146"/>
      <c r="E509" s="88"/>
      <c r="F509" s="146"/>
      <c r="G509" s="146"/>
      <c r="H509" s="149"/>
      <c r="I509" s="146"/>
      <c r="J509" s="152"/>
      <c r="K509" s="146"/>
      <c r="L509" s="87"/>
      <c r="M509" s="152"/>
      <c r="N509" s="146"/>
      <c r="O509" s="85"/>
    </row>
    <row r="510" spans="1:15" ht="15" customHeight="1" x14ac:dyDescent="0.25">
      <c r="A510" s="153">
        <v>169</v>
      </c>
      <c r="B510" s="144" t="s">
        <v>87</v>
      </c>
      <c r="C510" s="144" t="s">
        <v>297</v>
      </c>
      <c r="D510" s="144" t="s">
        <v>33</v>
      </c>
      <c r="E510" s="87"/>
      <c r="F510" s="144" t="s">
        <v>299</v>
      </c>
      <c r="G510" s="144">
        <v>29</v>
      </c>
      <c r="H510" s="147">
        <v>1500</v>
      </c>
      <c r="I510" s="144" t="s">
        <v>300</v>
      </c>
      <c r="J510" s="150">
        <v>160</v>
      </c>
      <c r="K510" s="144" t="str">
        <f>I510</f>
        <v>NACIONALNA I UNIVERZITETSKA BIBLIOTEKA BIH</v>
      </c>
      <c r="L510" s="87"/>
      <c r="M510" s="150">
        <f>J510</f>
        <v>160</v>
      </c>
      <c r="N510" s="144">
        <f>M510*1.17</f>
        <v>187.2</v>
      </c>
      <c r="O510" s="85"/>
    </row>
    <row r="511" spans="1:15" ht="15" customHeight="1" x14ac:dyDescent="0.25">
      <c r="A511" s="153"/>
      <c r="B511" s="145"/>
      <c r="C511" s="145"/>
      <c r="D511" s="145"/>
      <c r="E511" s="87" t="s">
        <v>298</v>
      </c>
      <c r="F511" s="145"/>
      <c r="G511" s="145"/>
      <c r="H511" s="148"/>
      <c r="I511" s="145"/>
      <c r="J511" s="151"/>
      <c r="K511" s="145"/>
      <c r="L511" s="87"/>
      <c r="M511" s="151"/>
      <c r="N511" s="145"/>
      <c r="O511" s="85"/>
    </row>
    <row r="512" spans="1:15" ht="15" customHeight="1" x14ac:dyDescent="0.25">
      <c r="A512" s="153"/>
      <c r="B512" s="146"/>
      <c r="C512" s="146"/>
      <c r="D512" s="146"/>
      <c r="E512" s="88"/>
      <c r="F512" s="146"/>
      <c r="G512" s="146"/>
      <c r="H512" s="149"/>
      <c r="I512" s="146"/>
      <c r="J512" s="152"/>
      <c r="K512" s="146"/>
      <c r="L512" s="87"/>
      <c r="M512" s="152"/>
      <c r="N512" s="146"/>
      <c r="O512" s="85"/>
    </row>
    <row r="513" spans="1:15" ht="15" customHeight="1" x14ac:dyDescent="0.25">
      <c r="A513" s="141">
        <v>170</v>
      </c>
      <c r="B513" s="144" t="s">
        <v>87</v>
      </c>
      <c r="C513" s="144" t="s">
        <v>297</v>
      </c>
      <c r="D513" s="144" t="s">
        <v>33</v>
      </c>
      <c r="E513" s="87"/>
      <c r="F513" s="144" t="s">
        <v>299</v>
      </c>
      <c r="G513" s="144">
        <v>29</v>
      </c>
      <c r="H513" s="147">
        <v>1500</v>
      </c>
      <c r="I513" s="144" t="s">
        <v>300</v>
      </c>
      <c r="J513" s="150">
        <v>160</v>
      </c>
      <c r="K513" s="144" t="str">
        <f>I513</f>
        <v>NACIONALNA I UNIVERZITETSKA BIBLIOTEKA BIH</v>
      </c>
      <c r="L513" s="87"/>
      <c r="M513" s="150">
        <f>J513</f>
        <v>160</v>
      </c>
      <c r="N513" s="144">
        <f>M513*1.17</f>
        <v>187.2</v>
      </c>
      <c r="O513" s="85"/>
    </row>
    <row r="514" spans="1:15" ht="15" customHeight="1" x14ac:dyDescent="0.25">
      <c r="A514" s="142"/>
      <c r="B514" s="145"/>
      <c r="C514" s="145"/>
      <c r="D514" s="145"/>
      <c r="E514" s="87" t="s">
        <v>298</v>
      </c>
      <c r="F514" s="145"/>
      <c r="G514" s="145"/>
      <c r="H514" s="148"/>
      <c r="I514" s="145"/>
      <c r="J514" s="151"/>
      <c r="K514" s="145"/>
      <c r="L514" s="87"/>
      <c r="M514" s="151"/>
      <c r="N514" s="145"/>
      <c r="O514" s="85"/>
    </row>
    <row r="515" spans="1:15" ht="15" customHeight="1" x14ac:dyDescent="0.25">
      <c r="A515" s="143"/>
      <c r="B515" s="146"/>
      <c r="C515" s="146"/>
      <c r="D515" s="146"/>
      <c r="E515" s="88"/>
      <c r="F515" s="146"/>
      <c r="G515" s="146"/>
      <c r="H515" s="149"/>
      <c r="I515" s="146"/>
      <c r="J515" s="152"/>
      <c r="K515" s="146"/>
      <c r="L515" s="87"/>
      <c r="M515" s="152"/>
      <c r="N515" s="146"/>
      <c r="O515" s="85"/>
    </row>
    <row r="516" spans="1:15" ht="15" customHeight="1" x14ac:dyDescent="0.25">
      <c r="A516" s="141">
        <v>171</v>
      </c>
      <c r="B516" s="144" t="s">
        <v>87</v>
      </c>
      <c r="C516" s="144" t="s">
        <v>297</v>
      </c>
      <c r="D516" s="144" t="s">
        <v>33</v>
      </c>
      <c r="E516" s="87"/>
      <c r="F516" s="144" t="s">
        <v>299</v>
      </c>
      <c r="G516" s="144">
        <v>29</v>
      </c>
      <c r="H516" s="147">
        <v>1500</v>
      </c>
      <c r="I516" s="144" t="s">
        <v>300</v>
      </c>
      <c r="J516" s="150">
        <v>160</v>
      </c>
      <c r="K516" s="144" t="str">
        <f>I516</f>
        <v>NACIONALNA I UNIVERZITETSKA BIBLIOTEKA BIH</v>
      </c>
      <c r="L516" s="87"/>
      <c r="M516" s="150">
        <f>J516</f>
        <v>160</v>
      </c>
      <c r="N516" s="144">
        <f>M516*1.17</f>
        <v>187.2</v>
      </c>
      <c r="O516" s="85"/>
    </row>
    <row r="517" spans="1:15" ht="15" customHeight="1" x14ac:dyDescent="0.25">
      <c r="A517" s="142"/>
      <c r="B517" s="145"/>
      <c r="C517" s="145"/>
      <c r="D517" s="145"/>
      <c r="E517" s="87" t="s">
        <v>298</v>
      </c>
      <c r="F517" s="145"/>
      <c r="G517" s="145"/>
      <c r="H517" s="148"/>
      <c r="I517" s="145"/>
      <c r="J517" s="151"/>
      <c r="K517" s="145"/>
      <c r="L517" s="87"/>
      <c r="M517" s="151"/>
      <c r="N517" s="145"/>
      <c r="O517" s="85"/>
    </row>
    <row r="518" spans="1:15" ht="15" customHeight="1" x14ac:dyDescent="0.25">
      <c r="A518" s="143"/>
      <c r="B518" s="146"/>
      <c r="C518" s="146"/>
      <c r="D518" s="146"/>
      <c r="E518" s="88"/>
      <c r="F518" s="146"/>
      <c r="G518" s="146"/>
      <c r="H518" s="149"/>
      <c r="I518" s="146"/>
      <c r="J518" s="152"/>
      <c r="K518" s="146"/>
      <c r="L518" s="87"/>
      <c r="M518" s="152"/>
      <c r="N518" s="146"/>
      <c r="O518" s="85"/>
    </row>
    <row r="519" spans="1:15" ht="15" customHeight="1" x14ac:dyDescent="0.25">
      <c r="A519" s="153">
        <v>172</v>
      </c>
      <c r="B519" s="144" t="s">
        <v>87</v>
      </c>
      <c r="C519" s="144" t="s">
        <v>297</v>
      </c>
      <c r="D519" s="144" t="s">
        <v>33</v>
      </c>
      <c r="E519" s="87"/>
      <c r="F519" s="144" t="s">
        <v>299</v>
      </c>
      <c r="G519" s="144">
        <v>29</v>
      </c>
      <c r="H519" s="147">
        <v>1500</v>
      </c>
      <c r="I519" s="144" t="s">
        <v>300</v>
      </c>
      <c r="J519" s="150">
        <v>80</v>
      </c>
      <c r="K519" s="144" t="str">
        <f>I519</f>
        <v>NACIONALNA I UNIVERZITETSKA BIBLIOTEKA BIH</v>
      </c>
      <c r="L519" s="87"/>
      <c r="M519" s="150">
        <f>J519</f>
        <v>80</v>
      </c>
      <c r="N519" s="144">
        <f>M519*1.17</f>
        <v>93.6</v>
      </c>
      <c r="O519" s="85"/>
    </row>
    <row r="520" spans="1:15" ht="15" customHeight="1" x14ac:dyDescent="0.25">
      <c r="A520" s="153"/>
      <c r="B520" s="145"/>
      <c r="C520" s="145"/>
      <c r="D520" s="145"/>
      <c r="E520" s="87" t="s">
        <v>298</v>
      </c>
      <c r="F520" s="145"/>
      <c r="G520" s="145"/>
      <c r="H520" s="148"/>
      <c r="I520" s="145"/>
      <c r="J520" s="151"/>
      <c r="K520" s="145"/>
      <c r="L520" s="87"/>
      <c r="M520" s="151"/>
      <c r="N520" s="145"/>
      <c r="O520" s="85"/>
    </row>
    <row r="521" spans="1:15" ht="15" customHeight="1" x14ac:dyDescent="0.25">
      <c r="A521" s="153"/>
      <c r="B521" s="146"/>
      <c r="C521" s="146"/>
      <c r="D521" s="146"/>
      <c r="E521" s="88"/>
      <c r="F521" s="146"/>
      <c r="G521" s="146"/>
      <c r="H521" s="149"/>
      <c r="I521" s="146"/>
      <c r="J521" s="152"/>
      <c r="K521" s="146"/>
      <c r="L521" s="87"/>
      <c r="M521" s="152"/>
      <c r="N521" s="146"/>
      <c r="O521" s="85"/>
    </row>
    <row r="522" spans="1:15" ht="15" customHeight="1" x14ac:dyDescent="0.25">
      <c r="A522" s="141">
        <v>173</v>
      </c>
      <c r="B522" s="144" t="s">
        <v>87</v>
      </c>
      <c r="C522" s="144" t="s">
        <v>297</v>
      </c>
      <c r="D522" s="144" t="s">
        <v>33</v>
      </c>
      <c r="E522" s="87"/>
      <c r="F522" s="144" t="s">
        <v>299</v>
      </c>
      <c r="G522" s="144">
        <v>29</v>
      </c>
      <c r="H522" s="147">
        <v>1500</v>
      </c>
      <c r="I522" s="144" t="s">
        <v>300</v>
      </c>
      <c r="J522" s="150">
        <v>80</v>
      </c>
      <c r="K522" s="144" t="str">
        <f>I522</f>
        <v>NACIONALNA I UNIVERZITETSKA BIBLIOTEKA BIH</v>
      </c>
      <c r="L522" s="87"/>
      <c r="M522" s="150">
        <f>J522</f>
        <v>80</v>
      </c>
      <c r="N522" s="144">
        <f>M522*1.17</f>
        <v>93.6</v>
      </c>
      <c r="O522" s="85"/>
    </row>
    <row r="523" spans="1:15" ht="15" customHeight="1" x14ac:dyDescent="0.25">
      <c r="A523" s="142"/>
      <c r="B523" s="145"/>
      <c r="C523" s="145"/>
      <c r="D523" s="145"/>
      <c r="E523" s="87" t="s">
        <v>298</v>
      </c>
      <c r="F523" s="145"/>
      <c r="G523" s="145"/>
      <c r="H523" s="148"/>
      <c r="I523" s="145"/>
      <c r="J523" s="151"/>
      <c r="K523" s="145"/>
      <c r="L523" s="87"/>
      <c r="M523" s="151"/>
      <c r="N523" s="145"/>
      <c r="O523" s="85"/>
    </row>
    <row r="524" spans="1:15" ht="15" customHeight="1" x14ac:dyDescent="0.25">
      <c r="A524" s="143"/>
      <c r="B524" s="146"/>
      <c r="C524" s="146"/>
      <c r="D524" s="146"/>
      <c r="E524" s="88"/>
      <c r="F524" s="146"/>
      <c r="G524" s="146"/>
      <c r="H524" s="149"/>
      <c r="I524" s="146"/>
      <c r="J524" s="152"/>
      <c r="K524" s="146"/>
      <c r="L524" s="87"/>
      <c r="M524" s="152"/>
      <c r="N524" s="146"/>
      <c r="O524" s="85"/>
    </row>
    <row r="525" spans="1:15" ht="15" customHeight="1" x14ac:dyDescent="0.25">
      <c r="A525" s="141">
        <v>174</v>
      </c>
      <c r="B525" s="144" t="s">
        <v>87</v>
      </c>
      <c r="C525" s="144" t="s">
        <v>297</v>
      </c>
      <c r="D525" s="144" t="s">
        <v>33</v>
      </c>
      <c r="E525" s="87"/>
      <c r="F525" s="144" t="s">
        <v>299</v>
      </c>
      <c r="G525" s="144">
        <v>29</v>
      </c>
      <c r="H525" s="147">
        <v>1500</v>
      </c>
      <c r="I525" s="144" t="s">
        <v>300</v>
      </c>
      <c r="J525" s="150">
        <v>80</v>
      </c>
      <c r="K525" s="144" t="str">
        <f>I525</f>
        <v>NACIONALNA I UNIVERZITETSKA BIBLIOTEKA BIH</v>
      </c>
      <c r="L525" s="87"/>
      <c r="M525" s="150">
        <f>J525</f>
        <v>80</v>
      </c>
      <c r="N525" s="144">
        <f>M525*1.17</f>
        <v>93.6</v>
      </c>
      <c r="O525" s="85"/>
    </row>
    <row r="526" spans="1:15" ht="15" customHeight="1" x14ac:dyDescent="0.25">
      <c r="A526" s="142"/>
      <c r="B526" s="145"/>
      <c r="C526" s="145"/>
      <c r="D526" s="145"/>
      <c r="E526" s="87" t="s">
        <v>298</v>
      </c>
      <c r="F526" s="145"/>
      <c r="G526" s="145"/>
      <c r="H526" s="148"/>
      <c r="I526" s="145"/>
      <c r="J526" s="151"/>
      <c r="K526" s="145"/>
      <c r="L526" s="87"/>
      <c r="M526" s="151"/>
      <c r="N526" s="145"/>
      <c r="O526" s="85"/>
    </row>
    <row r="527" spans="1:15" ht="15" customHeight="1" x14ac:dyDescent="0.25">
      <c r="A527" s="143"/>
      <c r="B527" s="146"/>
      <c r="C527" s="146"/>
      <c r="D527" s="146"/>
      <c r="E527" s="88"/>
      <c r="F527" s="146"/>
      <c r="G527" s="146"/>
      <c r="H527" s="149"/>
      <c r="I527" s="146"/>
      <c r="J527" s="152"/>
      <c r="K527" s="146"/>
      <c r="L527" s="87"/>
      <c r="M527" s="152"/>
      <c r="N527" s="146"/>
      <c r="O527" s="85"/>
    </row>
    <row r="528" spans="1:15" ht="15" customHeight="1" x14ac:dyDescent="0.25">
      <c r="A528" s="153">
        <v>175</v>
      </c>
      <c r="B528" s="144" t="s">
        <v>87</v>
      </c>
      <c r="C528" s="144" t="s">
        <v>297</v>
      </c>
      <c r="D528" s="144" t="s">
        <v>33</v>
      </c>
      <c r="E528" s="87"/>
      <c r="F528" s="144" t="s">
        <v>299</v>
      </c>
      <c r="G528" s="144">
        <v>29</v>
      </c>
      <c r="H528" s="147">
        <v>1500</v>
      </c>
      <c r="I528" s="144" t="s">
        <v>300</v>
      </c>
      <c r="J528" s="150">
        <v>80</v>
      </c>
      <c r="K528" s="144" t="str">
        <f>I528</f>
        <v>NACIONALNA I UNIVERZITETSKA BIBLIOTEKA BIH</v>
      </c>
      <c r="L528" s="87"/>
      <c r="M528" s="150">
        <f>J528</f>
        <v>80</v>
      </c>
      <c r="N528" s="144">
        <f>M528*1.17</f>
        <v>93.6</v>
      </c>
      <c r="O528" s="85"/>
    </row>
    <row r="529" spans="1:16" ht="15" customHeight="1" x14ac:dyDescent="0.25">
      <c r="A529" s="153"/>
      <c r="B529" s="145"/>
      <c r="C529" s="145"/>
      <c r="D529" s="145"/>
      <c r="E529" s="87" t="s">
        <v>298</v>
      </c>
      <c r="F529" s="145"/>
      <c r="G529" s="145"/>
      <c r="H529" s="148"/>
      <c r="I529" s="145"/>
      <c r="J529" s="151"/>
      <c r="K529" s="145"/>
      <c r="L529" s="87"/>
      <c r="M529" s="151"/>
      <c r="N529" s="145"/>
      <c r="O529" s="85"/>
    </row>
    <row r="530" spans="1:16" ht="15" customHeight="1" x14ac:dyDescent="0.25">
      <c r="A530" s="153"/>
      <c r="B530" s="146"/>
      <c r="C530" s="146"/>
      <c r="D530" s="146"/>
      <c r="E530" s="88"/>
      <c r="F530" s="146"/>
      <c r="G530" s="146"/>
      <c r="H530" s="149"/>
      <c r="I530" s="146"/>
      <c r="J530" s="152"/>
      <c r="K530" s="146"/>
      <c r="L530" s="87"/>
      <c r="M530" s="152"/>
      <c r="N530" s="146"/>
      <c r="O530" s="85"/>
    </row>
    <row r="531" spans="1:16" ht="15" customHeight="1" x14ac:dyDescent="0.25">
      <c r="A531" s="141">
        <v>176</v>
      </c>
      <c r="B531" s="144" t="s">
        <v>87</v>
      </c>
      <c r="C531" s="144" t="s">
        <v>297</v>
      </c>
      <c r="D531" s="144" t="s">
        <v>33</v>
      </c>
      <c r="E531" s="87"/>
      <c r="F531" s="144" t="s">
        <v>299</v>
      </c>
      <c r="G531" s="144">
        <v>29</v>
      </c>
      <c r="H531" s="147">
        <v>1500</v>
      </c>
      <c r="I531" s="144" t="s">
        <v>300</v>
      </c>
      <c r="J531" s="150">
        <v>80</v>
      </c>
      <c r="K531" s="144" t="str">
        <f>I531</f>
        <v>NACIONALNA I UNIVERZITETSKA BIBLIOTEKA BIH</v>
      </c>
      <c r="L531" s="87"/>
      <c r="M531" s="150">
        <f>J531</f>
        <v>80</v>
      </c>
      <c r="N531" s="144">
        <f>M531*1.17</f>
        <v>93.6</v>
      </c>
      <c r="O531" s="85"/>
    </row>
    <row r="532" spans="1:16" ht="15" customHeight="1" x14ac:dyDescent="0.25">
      <c r="A532" s="142"/>
      <c r="B532" s="145"/>
      <c r="C532" s="145"/>
      <c r="D532" s="145"/>
      <c r="E532" s="87" t="s">
        <v>298</v>
      </c>
      <c r="F532" s="145"/>
      <c r="G532" s="145"/>
      <c r="H532" s="148"/>
      <c r="I532" s="145"/>
      <c r="J532" s="151"/>
      <c r="K532" s="145"/>
      <c r="L532" s="87"/>
      <c r="M532" s="151"/>
      <c r="N532" s="145"/>
      <c r="O532" s="85"/>
    </row>
    <row r="533" spans="1:16" ht="15" customHeight="1" x14ac:dyDescent="0.25">
      <c r="A533" s="143"/>
      <c r="B533" s="146"/>
      <c r="C533" s="146"/>
      <c r="D533" s="146"/>
      <c r="E533" s="88"/>
      <c r="F533" s="146"/>
      <c r="G533" s="146"/>
      <c r="H533" s="149"/>
      <c r="I533" s="146"/>
      <c r="J533" s="152"/>
      <c r="K533" s="146"/>
      <c r="L533" s="87"/>
      <c r="M533" s="152"/>
      <c r="N533" s="146"/>
      <c r="O533" s="85"/>
    </row>
    <row r="534" spans="1:16" ht="15" customHeight="1" x14ac:dyDescent="0.25">
      <c r="A534" s="141">
        <v>177</v>
      </c>
      <c r="B534" s="144" t="s">
        <v>87</v>
      </c>
      <c r="C534" s="144" t="s">
        <v>297</v>
      </c>
      <c r="D534" s="144" t="s">
        <v>33</v>
      </c>
      <c r="E534" s="87"/>
      <c r="F534" s="144" t="s">
        <v>299</v>
      </c>
      <c r="G534" s="144">
        <v>29</v>
      </c>
      <c r="H534" s="147">
        <v>1500</v>
      </c>
      <c r="I534" s="144" t="s">
        <v>300</v>
      </c>
      <c r="J534" s="150">
        <v>80</v>
      </c>
      <c r="K534" s="144" t="str">
        <f>I534</f>
        <v>NACIONALNA I UNIVERZITETSKA BIBLIOTEKA BIH</v>
      </c>
      <c r="L534" s="87"/>
      <c r="M534" s="150">
        <f>J534</f>
        <v>80</v>
      </c>
      <c r="N534" s="144">
        <f>M534*1.17</f>
        <v>93.6</v>
      </c>
      <c r="O534" s="85"/>
    </row>
    <row r="535" spans="1:16" ht="15" customHeight="1" x14ac:dyDescent="0.25">
      <c r="A535" s="142"/>
      <c r="B535" s="145"/>
      <c r="C535" s="145"/>
      <c r="D535" s="145"/>
      <c r="E535" s="87" t="s">
        <v>298</v>
      </c>
      <c r="F535" s="145"/>
      <c r="G535" s="145"/>
      <c r="H535" s="148"/>
      <c r="I535" s="145"/>
      <c r="J535" s="151"/>
      <c r="K535" s="145"/>
      <c r="L535" s="87"/>
      <c r="M535" s="151"/>
      <c r="N535" s="145"/>
      <c r="O535" s="85"/>
    </row>
    <row r="536" spans="1:16" ht="15" customHeight="1" x14ac:dyDescent="0.25">
      <c r="A536" s="143"/>
      <c r="B536" s="146"/>
      <c r="C536" s="146"/>
      <c r="D536" s="146"/>
      <c r="E536" s="88"/>
      <c r="F536" s="146"/>
      <c r="G536" s="146"/>
      <c r="H536" s="149"/>
      <c r="I536" s="146"/>
      <c r="J536" s="152"/>
      <c r="K536" s="146"/>
      <c r="L536" s="87"/>
      <c r="M536" s="152"/>
      <c r="N536" s="146"/>
      <c r="O536" s="85"/>
    </row>
    <row r="537" spans="1:16" ht="15" customHeight="1" x14ac:dyDescent="0.25">
      <c r="A537" s="153">
        <v>178</v>
      </c>
      <c r="B537" s="144" t="s">
        <v>87</v>
      </c>
      <c r="C537" s="144" t="s">
        <v>297</v>
      </c>
      <c r="D537" s="144" t="s">
        <v>33</v>
      </c>
      <c r="E537" s="87"/>
      <c r="F537" s="144" t="s">
        <v>299</v>
      </c>
      <c r="G537" s="144">
        <v>29</v>
      </c>
      <c r="H537" s="147">
        <v>1500</v>
      </c>
      <c r="I537" s="144" t="s">
        <v>300</v>
      </c>
      <c r="J537" s="150">
        <v>80</v>
      </c>
      <c r="K537" s="144" t="str">
        <f>I537</f>
        <v>NACIONALNA I UNIVERZITETSKA BIBLIOTEKA BIH</v>
      </c>
      <c r="L537" s="87"/>
      <c r="M537" s="150">
        <f>J537</f>
        <v>80</v>
      </c>
      <c r="N537" s="144">
        <f>M537*1.17</f>
        <v>93.6</v>
      </c>
      <c r="O537" s="85"/>
    </row>
    <row r="538" spans="1:16" ht="15" customHeight="1" x14ac:dyDescent="0.25">
      <c r="A538" s="153"/>
      <c r="B538" s="145"/>
      <c r="C538" s="145"/>
      <c r="D538" s="145"/>
      <c r="E538" s="87" t="s">
        <v>298</v>
      </c>
      <c r="F538" s="145"/>
      <c r="G538" s="145"/>
      <c r="H538" s="148"/>
      <c r="I538" s="145"/>
      <c r="J538" s="151"/>
      <c r="K538" s="145"/>
      <c r="L538" s="87"/>
      <c r="M538" s="151"/>
      <c r="N538" s="145"/>
      <c r="O538" s="85"/>
      <c r="P538" s="11">
        <f>M540+M537+M534+M531+M528+M525+M522+M519+M516+M513+M510+M507+M504+M501+M498+M495+M492+M489+M486+M483+M480+M477</f>
        <v>2436.2399999999998</v>
      </c>
    </row>
    <row r="539" spans="1:16" ht="15" customHeight="1" x14ac:dyDescent="0.25">
      <c r="A539" s="153"/>
      <c r="B539" s="146"/>
      <c r="C539" s="146"/>
      <c r="D539" s="146"/>
      <c r="E539" s="88"/>
      <c r="F539" s="146"/>
      <c r="G539" s="146"/>
      <c r="H539" s="149"/>
      <c r="I539" s="146"/>
      <c r="J539" s="152"/>
      <c r="K539" s="146"/>
      <c r="L539" s="87"/>
      <c r="M539" s="152"/>
      <c r="N539" s="146"/>
      <c r="O539" s="85"/>
    </row>
    <row r="540" spans="1:16" ht="15" customHeight="1" x14ac:dyDescent="0.25">
      <c r="A540" s="141">
        <v>179</v>
      </c>
      <c r="B540" s="144" t="s">
        <v>87</v>
      </c>
      <c r="C540" s="144" t="s">
        <v>297</v>
      </c>
      <c r="D540" s="144" t="s">
        <v>33</v>
      </c>
      <c r="E540" s="87"/>
      <c r="F540" s="144" t="s">
        <v>299</v>
      </c>
      <c r="G540" s="144">
        <v>29</v>
      </c>
      <c r="H540" s="147">
        <v>1500</v>
      </c>
      <c r="I540" s="144" t="s">
        <v>300</v>
      </c>
      <c r="J540" s="150">
        <v>20</v>
      </c>
      <c r="K540" s="144" t="str">
        <f>I540</f>
        <v>NACIONALNA I UNIVERZITETSKA BIBLIOTEKA BIH</v>
      </c>
      <c r="L540" s="87"/>
      <c r="M540" s="150">
        <f>J540</f>
        <v>20</v>
      </c>
      <c r="N540" s="144">
        <f>M540*1.17</f>
        <v>23.4</v>
      </c>
      <c r="O540" s="85"/>
    </row>
    <row r="541" spans="1:16" ht="15" customHeight="1" x14ac:dyDescent="0.25">
      <c r="A541" s="142"/>
      <c r="B541" s="145"/>
      <c r="C541" s="145"/>
      <c r="D541" s="145"/>
      <c r="E541" s="87" t="s">
        <v>298</v>
      </c>
      <c r="F541" s="145"/>
      <c r="G541" s="145"/>
      <c r="H541" s="148"/>
      <c r="I541" s="145"/>
      <c r="J541" s="151"/>
      <c r="K541" s="145"/>
      <c r="L541" s="87"/>
      <c r="M541" s="151"/>
      <c r="N541" s="145"/>
      <c r="O541" s="85"/>
      <c r="P541" s="11">
        <f>M540+M537+M534+M531+M528+M525+M522+M519+M516+M513+M510+M507+M504+M501+M498+M495+M492+M489+M486+M483+M480+M477</f>
        <v>2436.2399999999998</v>
      </c>
    </row>
    <row r="542" spans="1:16" ht="15" customHeight="1" x14ac:dyDescent="0.25">
      <c r="A542" s="143"/>
      <c r="B542" s="146"/>
      <c r="C542" s="146"/>
      <c r="D542" s="146"/>
      <c r="E542" s="88"/>
      <c r="F542" s="146"/>
      <c r="G542" s="146"/>
      <c r="H542" s="149"/>
      <c r="I542" s="146"/>
      <c r="J542" s="152"/>
      <c r="K542" s="146"/>
      <c r="L542" s="87"/>
      <c r="M542" s="152"/>
      <c r="N542" s="146"/>
      <c r="O542" s="85"/>
    </row>
    <row r="543" spans="1:16" ht="15" customHeight="1" x14ac:dyDescent="0.25">
      <c r="A543" s="141">
        <v>180</v>
      </c>
      <c r="B543" s="144" t="s">
        <v>87</v>
      </c>
      <c r="C543" s="144" t="s">
        <v>297</v>
      </c>
      <c r="D543" s="144" t="s">
        <v>33</v>
      </c>
      <c r="E543" s="87"/>
      <c r="F543" s="144" t="s">
        <v>301</v>
      </c>
      <c r="G543" s="144">
        <v>27</v>
      </c>
      <c r="H543" s="147">
        <v>1500</v>
      </c>
      <c r="I543" s="144" t="s">
        <v>302</v>
      </c>
      <c r="J543" s="150">
        <v>30</v>
      </c>
      <c r="K543" s="144" t="str">
        <f>I543</f>
        <v>Finansijsko-informatička agencija</v>
      </c>
      <c r="L543" s="87"/>
      <c r="M543" s="150">
        <f>J543</f>
        <v>30</v>
      </c>
      <c r="N543" s="144">
        <f>M543*1.17</f>
        <v>35.099999999999994</v>
      </c>
      <c r="O543" s="85"/>
    </row>
    <row r="544" spans="1:16" ht="15" customHeight="1" x14ac:dyDescent="0.25">
      <c r="A544" s="142"/>
      <c r="B544" s="145"/>
      <c r="C544" s="145"/>
      <c r="D544" s="145"/>
      <c r="E544" s="87" t="s">
        <v>298</v>
      </c>
      <c r="F544" s="145"/>
      <c r="G544" s="145"/>
      <c r="H544" s="148"/>
      <c r="I544" s="145"/>
      <c r="J544" s="151"/>
      <c r="K544" s="145"/>
      <c r="L544" s="87"/>
      <c r="M544" s="151"/>
      <c r="N544" s="145"/>
      <c r="O544" s="85"/>
    </row>
    <row r="545" spans="1:16" ht="15" customHeight="1" x14ac:dyDescent="0.25">
      <c r="A545" s="143"/>
      <c r="B545" s="146"/>
      <c r="C545" s="146"/>
      <c r="D545" s="146"/>
      <c r="E545" s="88"/>
      <c r="F545" s="146"/>
      <c r="G545" s="146"/>
      <c r="H545" s="149"/>
      <c r="I545" s="146"/>
      <c r="J545" s="152"/>
      <c r="K545" s="146"/>
      <c r="L545" s="87"/>
      <c r="M545" s="152"/>
      <c r="N545" s="146"/>
      <c r="O545" s="85"/>
    </row>
    <row r="546" spans="1:16" ht="15" customHeight="1" x14ac:dyDescent="0.25">
      <c r="A546" s="153">
        <v>181</v>
      </c>
      <c r="B546" s="144" t="s">
        <v>87</v>
      </c>
      <c r="C546" s="144" t="s">
        <v>297</v>
      </c>
      <c r="D546" s="144" t="s">
        <v>33</v>
      </c>
      <c r="E546" s="87"/>
      <c r="F546" s="144" t="s">
        <v>303</v>
      </c>
      <c r="G546" s="144">
        <v>26</v>
      </c>
      <c r="H546" s="147">
        <v>5000</v>
      </c>
      <c r="I546" s="144" t="s">
        <v>304</v>
      </c>
      <c r="J546" s="150">
        <v>2981.68</v>
      </c>
      <c r="K546" s="144" t="str">
        <f>I546</f>
        <v>The European Consortium for Political Research</v>
      </c>
      <c r="L546" s="87"/>
      <c r="M546" s="150">
        <f>J546</f>
        <v>2981.68</v>
      </c>
      <c r="N546" s="144">
        <f>M546*1.17</f>
        <v>3488.5655999999994</v>
      </c>
      <c r="O546" s="85"/>
    </row>
    <row r="547" spans="1:16" ht="15" customHeight="1" x14ac:dyDescent="0.25">
      <c r="A547" s="153"/>
      <c r="B547" s="145"/>
      <c r="C547" s="145"/>
      <c r="D547" s="145"/>
      <c r="E547" s="87" t="s">
        <v>298</v>
      </c>
      <c r="F547" s="145"/>
      <c r="G547" s="145"/>
      <c r="H547" s="148"/>
      <c r="I547" s="145"/>
      <c r="J547" s="151"/>
      <c r="K547" s="145"/>
      <c r="L547" s="87"/>
      <c r="M547" s="151"/>
      <c r="N547" s="145"/>
      <c r="O547" s="85"/>
    </row>
    <row r="548" spans="1:16" ht="15" customHeight="1" x14ac:dyDescent="0.25">
      <c r="A548" s="153"/>
      <c r="B548" s="146"/>
      <c r="C548" s="146"/>
      <c r="D548" s="146"/>
      <c r="E548" s="88"/>
      <c r="F548" s="146"/>
      <c r="G548" s="146"/>
      <c r="H548" s="149"/>
      <c r="I548" s="146"/>
      <c r="J548" s="152"/>
      <c r="K548" s="146"/>
      <c r="L548" s="87"/>
      <c r="M548" s="152"/>
      <c r="N548" s="146"/>
      <c r="O548" s="85"/>
    </row>
    <row r="549" spans="1:16" ht="15" customHeight="1" x14ac:dyDescent="0.25">
      <c r="A549" s="141">
        <v>182</v>
      </c>
      <c r="B549" s="144" t="s">
        <v>87</v>
      </c>
      <c r="C549" s="144" t="s">
        <v>297</v>
      </c>
      <c r="D549" s="144" t="s">
        <v>33</v>
      </c>
      <c r="E549" s="87"/>
      <c r="F549" s="144" t="s">
        <v>303</v>
      </c>
      <c r="G549" s="144">
        <v>26</v>
      </c>
      <c r="H549" s="147">
        <v>5000</v>
      </c>
      <c r="I549" s="144" t="s">
        <v>305</v>
      </c>
      <c r="J549" s="150">
        <v>195.58</v>
      </c>
      <c r="K549" s="144" t="str">
        <f>I549</f>
        <v>European Association of Schools of Social Work</v>
      </c>
      <c r="L549" s="87"/>
      <c r="M549" s="150">
        <f>J549</f>
        <v>195.58</v>
      </c>
      <c r="N549" s="144">
        <f>M549*1.17</f>
        <v>228.82859999999999</v>
      </c>
      <c r="O549" s="85"/>
    </row>
    <row r="550" spans="1:16" ht="15" customHeight="1" x14ac:dyDescent="0.25">
      <c r="A550" s="142"/>
      <c r="B550" s="145"/>
      <c r="C550" s="145"/>
      <c r="D550" s="145"/>
      <c r="E550" s="87" t="s">
        <v>298</v>
      </c>
      <c r="F550" s="145"/>
      <c r="G550" s="145"/>
      <c r="H550" s="148"/>
      <c r="I550" s="145"/>
      <c r="J550" s="151"/>
      <c r="K550" s="145"/>
      <c r="L550" s="87"/>
      <c r="M550" s="151"/>
      <c r="N550" s="145"/>
      <c r="O550" s="85"/>
      <c r="P550" s="11">
        <f>M549+M546</f>
        <v>3177.2599999999998</v>
      </c>
    </row>
    <row r="551" spans="1:16" ht="15" customHeight="1" x14ac:dyDescent="0.25">
      <c r="A551" s="143"/>
      <c r="B551" s="146"/>
      <c r="C551" s="146"/>
      <c r="D551" s="146"/>
      <c r="E551" s="88"/>
      <c r="F551" s="146"/>
      <c r="G551" s="146"/>
      <c r="H551" s="149"/>
      <c r="I551" s="146"/>
      <c r="J551" s="152"/>
      <c r="K551" s="146"/>
      <c r="L551" s="87"/>
      <c r="M551" s="152"/>
      <c r="N551" s="146"/>
      <c r="O551" s="85"/>
    </row>
    <row r="552" spans="1:16" ht="15" customHeight="1" x14ac:dyDescent="0.25">
      <c r="A552" s="141">
        <v>183</v>
      </c>
      <c r="B552" s="144" t="s">
        <v>87</v>
      </c>
      <c r="C552" s="144" t="s">
        <v>297</v>
      </c>
      <c r="D552" s="144" t="s">
        <v>33</v>
      </c>
      <c r="E552" s="87"/>
      <c r="F552" s="144" t="s">
        <v>306</v>
      </c>
      <c r="G552" s="144">
        <v>25</v>
      </c>
      <c r="H552" s="147">
        <v>2500</v>
      </c>
      <c r="I552" s="144" t="s">
        <v>307</v>
      </c>
      <c r="J552" s="150">
        <v>97.3</v>
      </c>
      <c r="K552" s="144" t="str">
        <f>I552</f>
        <v>JP BH POŠTA</v>
      </c>
      <c r="L552" s="87"/>
      <c r="M552" s="150">
        <f>J552</f>
        <v>97.3</v>
      </c>
      <c r="N552" s="144">
        <f>M552*1.17</f>
        <v>113.84099999999999</v>
      </c>
      <c r="O552" s="85"/>
    </row>
    <row r="553" spans="1:16" ht="15" customHeight="1" x14ac:dyDescent="0.25">
      <c r="A553" s="142"/>
      <c r="B553" s="145"/>
      <c r="C553" s="145"/>
      <c r="D553" s="145"/>
      <c r="E553" s="87" t="s">
        <v>298</v>
      </c>
      <c r="F553" s="145"/>
      <c r="G553" s="145"/>
      <c r="H553" s="148"/>
      <c r="I553" s="145"/>
      <c r="J553" s="151"/>
      <c r="K553" s="145"/>
      <c r="L553" s="87"/>
      <c r="M553" s="151"/>
      <c r="N553" s="145"/>
      <c r="O553" s="85"/>
    </row>
    <row r="554" spans="1:16" ht="15" customHeight="1" x14ac:dyDescent="0.25">
      <c r="A554" s="143"/>
      <c r="B554" s="146"/>
      <c r="C554" s="146"/>
      <c r="D554" s="146"/>
      <c r="E554" s="88"/>
      <c r="F554" s="146"/>
      <c r="G554" s="146"/>
      <c r="H554" s="149"/>
      <c r="I554" s="146"/>
      <c r="J554" s="152"/>
      <c r="K554" s="146"/>
      <c r="L554" s="87"/>
      <c r="M554" s="152"/>
      <c r="N554" s="146"/>
      <c r="O554" s="85"/>
    </row>
    <row r="555" spans="1:16" ht="15" customHeight="1" x14ac:dyDescent="0.25">
      <c r="A555" s="153">
        <v>184</v>
      </c>
      <c r="B555" s="144" t="s">
        <v>87</v>
      </c>
      <c r="C555" s="144" t="s">
        <v>297</v>
      </c>
      <c r="D555" s="144" t="s">
        <v>33</v>
      </c>
      <c r="E555" s="87"/>
      <c r="F555" s="144" t="s">
        <v>306</v>
      </c>
      <c r="G555" s="144">
        <v>25</v>
      </c>
      <c r="H555" s="147">
        <v>2500</v>
      </c>
      <c r="I555" s="144" t="s">
        <v>307</v>
      </c>
      <c r="J555" s="150">
        <v>250.7</v>
      </c>
      <c r="K555" s="144" t="str">
        <f>I555</f>
        <v>JP BH POŠTA</v>
      </c>
      <c r="L555" s="87"/>
      <c r="M555" s="150">
        <f>J555</f>
        <v>250.7</v>
      </c>
      <c r="N555" s="144">
        <f>M555*1.17</f>
        <v>293.31899999999996</v>
      </c>
      <c r="O555" s="85"/>
    </row>
    <row r="556" spans="1:16" ht="15" customHeight="1" x14ac:dyDescent="0.25">
      <c r="A556" s="153"/>
      <c r="B556" s="145"/>
      <c r="C556" s="145"/>
      <c r="D556" s="145"/>
      <c r="E556" s="87" t="s">
        <v>298</v>
      </c>
      <c r="F556" s="145"/>
      <c r="G556" s="145"/>
      <c r="H556" s="148"/>
      <c r="I556" s="145"/>
      <c r="J556" s="151"/>
      <c r="K556" s="145"/>
      <c r="L556" s="87"/>
      <c r="M556" s="151"/>
      <c r="N556" s="145"/>
      <c r="O556" s="85"/>
    </row>
    <row r="557" spans="1:16" ht="15" customHeight="1" x14ac:dyDescent="0.25">
      <c r="A557" s="153"/>
      <c r="B557" s="146"/>
      <c r="C557" s="146"/>
      <c r="D557" s="146"/>
      <c r="E557" s="88"/>
      <c r="F557" s="146"/>
      <c r="G557" s="146"/>
      <c r="H557" s="149"/>
      <c r="I557" s="146"/>
      <c r="J557" s="152"/>
      <c r="K557" s="146"/>
      <c r="L557" s="87"/>
      <c r="M557" s="152"/>
      <c r="N557" s="146"/>
      <c r="O557" s="85"/>
    </row>
    <row r="558" spans="1:16" ht="15" customHeight="1" x14ac:dyDescent="0.25">
      <c r="A558" s="141">
        <v>185</v>
      </c>
      <c r="B558" s="144" t="s">
        <v>87</v>
      </c>
      <c r="C558" s="144" t="s">
        <v>297</v>
      </c>
      <c r="D558" s="144" t="s">
        <v>33</v>
      </c>
      <c r="E558" s="87"/>
      <c r="F558" s="144" t="s">
        <v>306</v>
      </c>
      <c r="G558" s="144">
        <v>25</v>
      </c>
      <c r="H558" s="147">
        <v>2500</v>
      </c>
      <c r="I558" s="144" t="s">
        <v>307</v>
      </c>
      <c r="J558" s="150">
        <v>323.3</v>
      </c>
      <c r="K558" s="144" t="str">
        <f>I558</f>
        <v>JP BH POŠTA</v>
      </c>
      <c r="L558" s="87"/>
      <c r="M558" s="150">
        <f>J558</f>
        <v>323.3</v>
      </c>
      <c r="N558" s="144">
        <f>M558*1.17</f>
        <v>378.26099999999997</v>
      </c>
      <c r="O558" s="85"/>
    </row>
    <row r="559" spans="1:16" ht="15" customHeight="1" x14ac:dyDescent="0.25">
      <c r="A559" s="142"/>
      <c r="B559" s="145"/>
      <c r="C559" s="145"/>
      <c r="D559" s="145"/>
      <c r="E559" s="87" t="s">
        <v>298</v>
      </c>
      <c r="F559" s="145"/>
      <c r="G559" s="145"/>
      <c r="H559" s="148"/>
      <c r="I559" s="145"/>
      <c r="J559" s="151"/>
      <c r="K559" s="145"/>
      <c r="L559" s="87"/>
      <c r="M559" s="151"/>
      <c r="N559" s="145"/>
      <c r="O559" s="85"/>
    </row>
    <row r="560" spans="1:16" ht="15" customHeight="1" x14ac:dyDescent="0.25">
      <c r="A560" s="143"/>
      <c r="B560" s="146"/>
      <c r="C560" s="146"/>
      <c r="D560" s="146"/>
      <c r="E560" s="88"/>
      <c r="F560" s="146"/>
      <c r="G560" s="146"/>
      <c r="H560" s="149"/>
      <c r="I560" s="146"/>
      <c r="J560" s="152"/>
      <c r="K560" s="146"/>
      <c r="L560" s="87"/>
      <c r="M560" s="152"/>
      <c r="N560" s="146"/>
      <c r="O560" s="85"/>
    </row>
    <row r="561" spans="1:15" ht="15" customHeight="1" x14ac:dyDescent="0.25">
      <c r="A561" s="141">
        <v>186</v>
      </c>
      <c r="B561" s="144" t="s">
        <v>87</v>
      </c>
      <c r="C561" s="144" t="s">
        <v>297</v>
      </c>
      <c r="D561" s="144" t="s">
        <v>33</v>
      </c>
      <c r="E561" s="87"/>
      <c r="F561" s="144" t="s">
        <v>306</v>
      </c>
      <c r="G561" s="144">
        <v>25</v>
      </c>
      <c r="H561" s="147">
        <v>2500</v>
      </c>
      <c r="I561" s="144" t="s">
        <v>307</v>
      </c>
      <c r="J561" s="150">
        <v>241.6</v>
      </c>
      <c r="K561" s="144" t="str">
        <f>I561</f>
        <v>JP BH POŠTA</v>
      </c>
      <c r="L561" s="87"/>
      <c r="M561" s="150">
        <f>J561</f>
        <v>241.6</v>
      </c>
      <c r="N561" s="144">
        <f>M561*1.17</f>
        <v>282.67199999999997</v>
      </c>
      <c r="O561" s="85"/>
    </row>
    <row r="562" spans="1:15" ht="15" customHeight="1" x14ac:dyDescent="0.25">
      <c r="A562" s="142"/>
      <c r="B562" s="145"/>
      <c r="C562" s="145"/>
      <c r="D562" s="145"/>
      <c r="E562" s="87" t="s">
        <v>298</v>
      </c>
      <c r="F562" s="145"/>
      <c r="G562" s="145"/>
      <c r="H562" s="148"/>
      <c r="I562" s="145"/>
      <c r="J562" s="151"/>
      <c r="K562" s="145"/>
      <c r="L562" s="87"/>
      <c r="M562" s="151"/>
      <c r="N562" s="145"/>
      <c r="O562" s="85"/>
    </row>
    <row r="563" spans="1:15" ht="15" customHeight="1" x14ac:dyDescent="0.25">
      <c r="A563" s="143"/>
      <c r="B563" s="146"/>
      <c r="C563" s="146"/>
      <c r="D563" s="146"/>
      <c r="E563" s="88"/>
      <c r="F563" s="146"/>
      <c r="G563" s="146"/>
      <c r="H563" s="149"/>
      <c r="I563" s="146"/>
      <c r="J563" s="152"/>
      <c r="K563" s="146"/>
      <c r="L563" s="87"/>
      <c r="M563" s="152"/>
      <c r="N563" s="146"/>
      <c r="O563" s="85"/>
    </row>
    <row r="564" spans="1:15" ht="15" customHeight="1" x14ac:dyDescent="0.25">
      <c r="A564" s="153">
        <v>187</v>
      </c>
      <c r="B564" s="144" t="s">
        <v>87</v>
      </c>
      <c r="C564" s="144" t="s">
        <v>297</v>
      </c>
      <c r="D564" s="144" t="s">
        <v>33</v>
      </c>
      <c r="E564" s="87"/>
      <c r="F564" s="144" t="s">
        <v>306</v>
      </c>
      <c r="G564" s="144">
        <v>25</v>
      </c>
      <c r="H564" s="147">
        <v>2500</v>
      </c>
      <c r="I564" s="144" t="s">
        <v>307</v>
      </c>
      <c r="J564" s="150">
        <v>151.1</v>
      </c>
      <c r="K564" s="144" t="str">
        <f>I564</f>
        <v>JP BH POŠTA</v>
      </c>
      <c r="L564" s="87"/>
      <c r="M564" s="150">
        <f>J564</f>
        <v>151.1</v>
      </c>
      <c r="N564" s="144">
        <f>M564*1.17</f>
        <v>176.78699999999998</v>
      </c>
      <c r="O564" s="85"/>
    </row>
    <row r="565" spans="1:15" ht="15" customHeight="1" x14ac:dyDescent="0.25">
      <c r="A565" s="153"/>
      <c r="B565" s="145"/>
      <c r="C565" s="145"/>
      <c r="D565" s="145"/>
      <c r="E565" s="87" t="s">
        <v>298</v>
      </c>
      <c r="F565" s="145"/>
      <c r="G565" s="145"/>
      <c r="H565" s="148"/>
      <c r="I565" s="145"/>
      <c r="J565" s="151"/>
      <c r="K565" s="145"/>
      <c r="L565" s="87"/>
      <c r="M565" s="151"/>
      <c r="N565" s="145"/>
      <c r="O565" s="85"/>
    </row>
    <row r="566" spans="1:15" ht="15" customHeight="1" x14ac:dyDescent="0.25">
      <c r="A566" s="153"/>
      <c r="B566" s="146"/>
      <c r="C566" s="146"/>
      <c r="D566" s="146"/>
      <c r="E566" s="88"/>
      <c r="F566" s="146"/>
      <c r="G566" s="146"/>
      <c r="H566" s="149"/>
      <c r="I566" s="146"/>
      <c r="J566" s="152"/>
      <c r="K566" s="146"/>
      <c r="L566" s="87"/>
      <c r="M566" s="152"/>
      <c r="N566" s="146"/>
      <c r="O566" s="85"/>
    </row>
    <row r="567" spans="1:15" ht="15" customHeight="1" x14ac:dyDescent="0.25">
      <c r="A567" s="141">
        <v>188</v>
      </c>
      <c r="B567" s="144" t="s">
        <v>87</v>
      </c>
      <c r="C567" s="144" t="s">
        <v>297</v>
      </c>
      <c r="D567" s="144" t="s">
        <v>33</v>
      </c>
      <c r="E567" s="87"/>
      <c r="F567" s="144" t="s">
        <v>306</v>
      </c>
      <c r="G567" s="144">
        <v>25</v>
      </c>
      <c r="H567" s="147">
        <v>2500</v>
      </c>
      <c r="I567" s="144" t="s">
        <v>307</v>
      </c>
      <c r="J567" s="150">
        <v>135.80000000000001</v>
      </c>
      <c r="K567" s="144" t="str">
        <f>I567</f>
        <v>JP BH POŠTA</v>
      </c>
      <c r="L567" s="87"/>
      <c r="M567" s="150">
        <f>J567</f>
        <v>135.80000000000001</v>
      </c>
      <c r="N567" s="144">
        <f>M567*1.17</f>
        <v>158.886</v>
      </c>
      <c r="O567" s="85"/>
    </row>
    <row r="568" spans="1:15" ht="15" customHeight="1" x14ac:dyDescent="0.25">
      <c r="A568" s="142"/>
      <c r="B568" s="145"/>
      <c r="C568" s="145"/>
      <c r="D568" s="145"/>
      <c r="E568" s="87" t="s">
        <v>298</v>
      </c>
      <c r="F568" s="145"/>
      <c r="G568" s="145"/>
      <c r="H568" s="148"/>
      <c r="I568" s="145"/>
      <c r="J568" s="151"/>
      <c r="K568" s="145"/>
      <c r="L568" s="87"/>
      <c r="M568" s="151"/>
      <c r="N568" s="145"/>
      <c r="O568" s="85"/>
    </row>
    <row r="569" spans="1:15" ht="15" customHeight="1" x14ac:dyDescent="0.25">
      <c r="A569" s="143"/>
      <c r="B569" s="146"/>
      <c r="C569" s="146"/>
      <c r="D569" s="146"/>
      <c r="E569" s="88"/>
      <c r="F569" s="146"/>
      <c r="G569" s="146"/>
      <c r="H569" s="149"/>
      <c r="I569" s="146"/>
      <c r="J569" s="152"/>
      <c r="K569" s="146"/>
      <c r="L569" s="87"/>
      <c r="M569" s="152"/>
      <c r="N569" s="146"/>
      <c r="O569" s="85"/>
    </row>
    <row r="570" spans="1:15" ht="15" customHeight="1" x14ac:dyDescent="0.25">
      <c r="A570" s="141">
        <v>189</v>
      </c>
      <c r="B570" s="144" t="s">
        <v>87</v>
      </c>
      <c r="C570" s="144" t="s">
        <v>297</v>
      </c>
      <c r="D570" s="144" t="s">
        <v>33</v>
      </c>
      <c r="E570" s="87"/>
      <c r="F570" s="144" t="s">
        <v>306</v>
      </c>
      <c r="G570" s="144">
        <v>25</v>
      </c>
      <c r="H570" s="147">
        <v>2500</v>
      </c>
      <c r="I570" s="144" t="s">
        <v>307</v>
      </c>
      <c r="J570" s="150">
        <v>296.39999999999998</v>
      </c>
      <c r="K570" s="144" t="str">
        <f>I570</f>
        <v>JP BH POŠTA</v>
      </c>
      <c r="L570" s="87"/>
      <c r="M570" s="150">
        <f>J570</f>
        <v>296.39999999999998</v>
      </c>
      <c r="N570" s="144">
        <f>M570*1.17</f>
        <v>346.78799999999995</v>
      </c>
      <c r="O570" s="85"/>
    </row>
    <row r="571" spans="1:15" ht="15" customHeight="1" x14ac:dyDescent="0.25">
      <c r="A571" s="142"/>
      <c r="B571" s="145"/>
      <c r="C571" s="145"/>
      <c r="D571" s="145"/>
      <c r="E571" s="87" t="s">
        <v>298</v>
      </c>
      <c r="F571" s="145"/>
      <c r="G571" s="145"/>
      <c r="H571" s="148"/>
      <c r="I571" s="145"/>
      <c r="J571" s="151"/>
      <c r="K571" s="145"/>
      <c r="L571" s="87"/>
      <c r="M571" s="151"/>
      <c r="N571" s="145"/>
      <c r="O571" s="85"/>
    </row>
    <row r="572" spans="1:15" ht="15" customHeight="1" x14ac:dyDescent="0.25">
      <c r="A572" s="143"/>
      <c r="B572" s="146"/>
      <c r="C572" s="146"/>
      <c r="D572" s="146"/>
      <c r="E572" s="88"/>
      <c r="F572" s="146"/>
      <c r="G572" s="146"/>
      <c r="H572" s="149"/>
      <c r="I572" s="146"/>
      <c r="J572" s="152"/>
      <c r="K572" s="146"/>
      <c r="L572" s="87"/>
      <c r="M572" s="152"/>
      <c r="N572" s="146"/>
      <c r="O572" s="85"/>
    </row>
    <row r="573" spans="1:15" ht="15" customHeight="1" x14ac:dyDescent="0.25">
      <c r="A573" s="153">
        <v>190</v>
      </c>
      <c r="B573" s="144" t="s">
        <v>87</v>
      </c>
      <c r="C573" s="144" t="s">
        <v>297</v>
      </c>
      <c r="D573" s="144" t="s">
        <v>33</v>
      </c>
      <c r="E573" s="87"/>
      <c r="F573" s="144" t="s">
        <v>306</v>
      </c>
      <c r="G573" s="144">
        <v>25</v>
      </c>
      <c r="H573" s="147">
        <v>2500</v>
      </c>
      <c r="I573" s="144" t="s">
        <v>307</v>
      </c>
      <c r="J573" s="150">
        <v>82.2</v>
      </c>
      <c r="K573" s="144" t="str">
        <f>I573</f>
        <v>JP BH POŠTA</v>
      </c>
      <c r="L573" s="87"/>
      <c r="M573" s="150">
        <f>J573</f>
        <v>82.2</v>
      </c>
      <c r="N573" s="144">
        <f>M573*1.17</f>
        <v>96.173999999999992</v>
      </c>
      <c r="O573" s="85"/>
    </row>
    <row r="574" spans="1:15" ht="15" customHeight="1" x14ac:dyDescent="0.25">
      <c r="A574" s="153"/>
      <c r="B574" s="145"/>
      <c r="C574" s="145"/>
      <c r="D574" s="145"/>
      <c r="E574" s="87" t="s">
        <v>298</v>
      </c>
      <c r="F574" s="145"/>
      <c r="G574" s="145"/>
      <c r="H574" s="148"/>
      <c r="I574" s="145"/>
      <c r="J574" s="151"/>
      <c r="K574" s="145"/>
      <c r="L574" s="87"/>
      <c r="M574" s="151"/>
      <c r="N574" s="145"/>
      <c r="O574" s="85"/>
    </row>
    <row r="575" spans="1:15" ht="15" customHeight="1" x14ac:dyDescent="0.25">
      <c r="A575" s="153"/>
      <c r="B575" s="146"/>
      <c r="C575" s="146"/>
      <c r="D575" s="146"/>
      <c r="E575" s="88"/>
      <c r="F575" s="146"/>
      <c r="G575" s="146"/>
      <c r="H575" s="149"/>
      <c r="I575" s="146"/>
      <c r="J575" s="152"/>
      <c r="K575" s="146"/>
      <c r="L575" s="87"/>
      <c r="M575" s="152"/>
      <c r="N575" s="146"/>
      <c r="O575" s="85"/>
    </row>
    <row r="576" spans="1:15" ht="15" customHeight="1" x14ac:dyDescent="0.25">
      <c r="A576" s="141">
        <v>191</v>
      </c>
      <c r="B576" s="144" t="s">
        <v>87</v>
      </c>
      <c r="C576" s="144" t="s">
        <v>297</v>
      </c>
      <c r="D576" s="144" t="s">
        <v>33</v>
      </c>
      <c r="E576" s="87"/>
      <c r="F576" s="144" t="s">
        <v>308</v>
      </c>
      <c r="G576" s="144">
        <v>14</v>
      </c>
      <c r="H576" s="147">
        <v>10000</v>
      </c>
      <c r="I576" s="144" t="s">
        <v>309</v>
      </c>
      <c r="J576" s="150">
        <v>85.47</v>
      </c>
      <c r="K576" s="144" t="str">
        <f>I576</f>
        <v xml:space="preserve">	REVICON DOO SARAJEVO</v>
      </c>
      <c r="L576" s="87"/>
      <c r="M576" s="150">
        <f>J576</f>
        <v>85.47</v>
      </c>
      <c r="N576" s="144">
        <f>M576*1.17</f>
        <v>99.999899999999997</v>
      </c>
      <c r="O576" s="85"/>
    </row>
    <row r="577" spans="1:17" ht="15" customHeight="1" x14ac:dyDescent="0.25">
      <c r="A577" s="142"/>
      <c r="B577" s="145"/>
      <c r="C577" s="145"/>
      <c r="D577" s="145"/>
      <c r="E577" s="87" t="s">
        <v>298</v>
      </c>
      <c r="F577" s="145"/>
      <c r="G577" s="145"/>
      <c r="H577" s="148"/>
      <c r="I577" s="145"/>
      <c r="J577" s="151"/>
      <c r="K577" s="145"/>
      <c r="L577" s="87"/>
      <c r="M577" s="151"/>
      <c r="N577" s="145"/>
      <c r="O577" s="85"/>
      <c r="P577" s="11">
        <f>M573+M570+M567+M564+M561+M558+M555+M552</f>
        <v>1578.4</v>
      </c>
    </row>
    <row r="578" spans="1:17" ht="15" customHeight="1" x14ac:dyDescent="0.25">
      <c r="A578" s="143"/>
      <c r="B578" s="146"/>
      <c r="C578" s="146"/>
      <c r="D578" s="146"/>
      <c r="E578" s="88"/>
      <c r="F578" s="146"/>
      <c r="G578" s="146"/>
      <c r="H578" s="149"/>
      <c r="I578" s="146"/>
      <c r="J578" s="152"/>
      <c r="K578" s="146"/>
      <c r="L578" s="87"/>
      <c r="M578" s="152"/>
      <c r="N578" s="146"/>
      <c r="O578" s="85"/>
    </row>
    <row r="579" spans="1:17" ht="15" customHeight="1" x14ac:dyDescent="0.25">
      <c r="A579" s="141">
        <v>192</v>
      </c>
      <c r="B579" s="144" t="s">
        <v>87</v>
      </c>
      <c r="C579" s="144" t="s">
        <v>297</v>
      </c>
      <c r="D579" s="144" t="s">
        <v>33</v>
      </c>
      <c r="E579" s="87"/>
      <c r="F579" s="144" t="s">
        <v>308</v>
      </c>
      <c r="G579" s="144">
        <v>14</v>
      </c>
      <c r="H579" s="147">
        <v>10000</v>
      </c>
      <c r="I579" s="144" t="s">
        <v>310</v>
      </c>
      <c r="J579" s="150">
        <v>68.38</v>
      </c>
      <c r="K579" s="144" t="str">
        <f>I579</f>
        <v>FEB D.D. SARAJEVO</v>
      </c>
      <c r="L579" s="87"/>
      <c r="M579" s="150">
        <f>J579</f>
        <v>68.38</v>
      </c>
      <c r="N579" s="144">
        <f>M579*1.17</f>
        <v>80.004599999999996</v>
      </c>
      <c r="O579" s="85"/>
    </row>
    <row r="580" spans="1:17" ht="15" customHeight="1" x14ac:dyDescent="0.25">
      <c r="A580" s="142"/>
      <c r="B580" s="145"/>
      <c r="C580" s="145"/>
      <c r="D580" s="145"/>
      <c r="E580" s="87" t="s">
        <v>298</v>
      </c>
      <c r="F580" s="145"/>
      <c r="G580" s="145"/>
      <c r="H580" s="148"/>
      <c r="I580" s="145"/>
      <c r="J580" s="151"/>
      <c r="K580" s="145"/>
      <c r="L580" s="87"/>
      <c r="M580" s="151"/>
      <c r="N580" s="145"/>
      <c r="O580" s="85"/>
      <c r="P580" s="11">
        <f>M576+M579+M582+M585</f>
        <v>4352.2300000000005</v>
      </c>
    </row>
    <row r="581" spans="1:17" ht="15" customHeight="1" x14ac:dyDescent="0.25">
      <c r="A581" s="143"/>
      <c r="B581" s="146"/>
      <c r="C581" s="146"/>
      <c r="D581" s="146"/>
      <c r="E581" s="88"/>
      <c r="F581" s="146"/>
      <c r="G581" s="146"/>
      <c r="H581" s="149"/>
      <c r="I581" s="146"/>
      <c r="J581" s="152"/>
      <c r="K581" s="146"/>
      <c r="L581" s="87"/>
      <c r="M581" s="152"/>
      <c r="N581" s="146"/>
      <c r="O581" s="85"/>
    </row>
    <row r="582" spans="1:17" ht="15" customHeight="1" x14ac:dyDescent="0.25">
      <c r="A582" s="153">
        <v>193</v>
      </c>
      <c r="B582" s="144" t="s">
        <v>87</v>
      </c>
      <c r="C582" s="144" t="s">
        <v>297</v>
      </c>
      <c r="D582" s="144" t="s">
        <v>33</v>
      </c>
      <c r="E582" s="87"/>
      <c r="F582" s="144" t="s">
        <v>308</v>
      </c>
      <c r="G582" s="144">
        <v>14</v>
      </c>
      <c r="H582" s="147">
        <v>10000</v>
      </c>
      <c r="I582" s="144" t="s">
        <v>311</v>
      </c>
      <c r="J582" s="150">
        <v>4130</v>
      </c>
      <c r="K582" s="144" t="str">
        <f>I582</f>
        <v>TUV THURINGEN ADRIA DOO SARAJEVO</v>
      </c>
      <c r="L582" s="87"/>
      <c r="M582" s="150">
        <f>J582</f>
        <v>4130</v>
      </c>
      <c r="N582" s="144">
        <f>M582*1.17</f>
        <v>4832.0999999999995</v>
      </c>
      <c r="O582" s="85"/>
    </row>
    <row r="583" spans="1:17" ht="15" customHeight="1" x14ac:dyDescent="0.25">
      <c r="A583" s="153"/>
      <c r="B583" s="145"/>
      <c r="C583" s="145"/>
      <c r="D583" s="145"/>
      <c r="E583" s="87" t="s">
        <v>298</v>
      </c>
      <c r="F583" s="145"/>
      <c r="G583" s="145"/>
      <c r="H583" s="148"/>
      <c r="I583" s="145"/>
      <c r="J583" s="151"/>
      <c r="K583" s="145"/>
      <c r="L583" s="87"/>
      <c r="M583" s="151"/>
      <c r="N583" s="145"/>
      <c r="O583" s="85"/>
    </row>
    <row r="584" spans="1:17" ht="15" customHeight="1" x14ac:dyDescent="0.25">
      <c r="A584" s="153"/>
      <c r="B584" s="146"/>
      <c r="C584" s="146"/>
      <c r="D584" s="146"/>
      <c r="E584" s="88"/>
      <c r="F584" s="146"/>
      <c r="G584" s="146"/>
      <c r="H584" s="149"/>
      <c r="I584" s="146"/>
      <c r="J584" s="152"/>
      <c r="K584" s="146"/>
      <c r="L584" s="87"/>
      <c r="M584" s="152"/>
      <c r="N584" s="146"/>
      <c r="O584" s="85"/>
    </row>
    <row r="585" spans="1:17" ht="15" customHeight="1" x14ac:dyDescent="0.25">
      <c r="A585" s="141">
        <v>194</v>
      </c>
      <c r="B585" s="144" t="s">
        <v>87</v>
      </c>
      <c r="C585" s="144" t="s">
        <v>297</v>
      </c>
      <c r="D585" s="144" t="s">
        <v>33</v>
      </c>
      <c r="E585" s="87"/>
      <c r="F585" s="144" t="s">
        <v>308</v>
      </c>
      <c r="G585" s="144">
        <v>14</v>
      </c>
      <c r="H585" s="147">
        <v>10000</v>
      </c>
      <c r="I585" s="144" t="s">
        <v>310</v>
      </c>
      <c r="J585" s="150">
        <v>68.38</v>
      </c>
      <c r="K585" s="144" t="str">
        <f>I585</f>
        <v>FEB D.D. SARAJEVO</v>
      </c>
      <c r="L585" s="87"/>
      <c r="M585" s="150">
        <f>J585</f>
        <v>68.38</v>
      </c>
      <c r="N585" s="144">
        <f>M585*1.17</f>
        <v>80.004599999999996</v>
      </c>
      <c r="O585" s="85"/>
    </row>
    <row r="586" spans="1:17" ht="15" customHeight="1" x14ac:dyDescent="0.25">
      <c r="A586" s="142"/>
      <c r="B586" s="145"/>
      <c r="C586" s="145"/>
      <c r="D586" s="145"/>
      <c r="E586" s="87" t="s">
        <v>298</v>
      </c>
      <c r="F586" s="145"/>
      <c r="G586" s="145"/>
      <c r="H586" s="148"/>
      <c r="I586" s="145"/>
      <c r="J586" s="151"/>
      <c r="K586" s="145"/>
      <c r="L586" s="87"/>
      <c r="M586" s="151"/>
      <c r="N586" s="145"/>
      <c r="O586" s="85"/>
    </row>
    <row r="587" spans="1:17" ht="15" customHeight="1" x14ac:dyDescent="0.25">
      <c r="A587" s="143"/>
      <c r="B587" s="146"/>
      <c r="C587" s="146"/>
      <c r="D587" s="146"/>
      <c r="E587" s="88"/>
      <c r="F587" s="146"/>
      <c r="G587" s="146"/>
      <c r="H587" s="149"/>
      <c r="I587" s="146"/>
      <c r="J587" s="152"/>
      <c r="K587" s="146"/>
      <c r="L587" s="87"/>
      <c r="M587" s="152"/>
      <c r="N587" s="146"/>
      <c r="O587" s="85"/>
    </row>
    <row r="588" spans="1:17" ht="15" customHeight="1" x14ac:dyDescent="0.25">
      <c r="A588" s="141">
        <v>195</v>
      </c>
      <c r="B588" s="144" t="s">
        <v>87</v>
      </c>
      <c r="C588" s="144" t="s">
        <v>297</v>
      </c>
      <c r="D588" s="144" t="s">
        <v>33</v>
      </c>
      <c r="E588" s="87"/>
      <c r="F588" s="144" t="s">
        <v>312</v>
      </c>
      <c r="G588" s="144">
        <v>4</v>
      </c>
      <c r="H588" s="147">
        <v>30000</v>
      </c>
      <c r="I588" s="144" t="s">
        <v>313</v>
      </c>
      <c r="J588" s="150">
        <v>512.82000000000005</v>
      </c>
      <c r="K588" s="144" t="str">
        <f>I588</f>
        <v>IBES</v>
      </c>
      <c r="L588" s="87"/>
      <c r="M588" s="150">
        <f>J588</f>
        <v>512.82000000000005</v>
      </c>
      <c r="N588" s="144">
        <f>M588*1.17</f>
        <v>599.99940000000004</v>
      </c>
      <c r="O588" s="85"/>
    </row>
    <row r="589" spans="1:17" ht="15" customHeight="1" x14ac:dyDescent="0.25">
      <c r="A589" s="142"/>
      <c r="B589" s="145"/>
      <c r="C589" s="145"/>
      <c r="D589" s="145"/>
      <c r="E589" s="87" t="s">
        <v>298</v>
      </c>
      <c r="F589" s="145"/>
      <c r="G589" s="145"/>
      <c r="H589" s="148"/>
      <c r="I589" s="145"/>
      <c r="J589" s="151"/>
      <c r="K589" s="145"/>
      <c r="L589" s="87"/>
      <c r="M589" s="151"/>
      <c r="N589" s="145"/>
      <c r="O589" s="85"/>
    </row>
    <row r="590" spans="1:17" ht="15" customHeight="1" x14ac:dyDescent="0.25">
      <c r="A590" s="143"/>
      <c r="B590" s="146"/>
      <c r="C590" s="146"/>
      <c r="D590" s="146"/>
      <c r="E590" s="88"/>
      <c r="F590" s="146"/>
      <c r="G590" s="146"/>
      <c r="H590" s="149"/>
      <c r="I590" s="146"/>
      <c r="J590" s="152"/>
      <c r="K590" s="146"/>
      <c r="L590" s="87"/>
      <c r="M590" s="152"/>
      <c r="N590" s="146"/>
      <c r="O590" s="85"/>
      <c r="Q590" s="11">
        <f>M588+M591+M594+M597+M600+M603+M606+M609+M612+M615+M618+M621+M624+M627+M630+M633+M636+M639+M642+M645+M645+M645+M648+M651+M654+M657</f>
        <v>16452.400000000005</v>
      </c>
    </row>
    <row r="591" spans="1:17" ht="15" customHeight="1" x14ac:dyDescent="0.25">
      <c r="A591" s="153">
        <v>196</v>
      </c>
      <c r="B591" s="144" t="s">
        <v>87</v>
      </c>
      <c r="C591" s="144" t="s">
        <v>297</v>
      </c>
      <c r="D591" s="144" t="s">
        <v>33</v>
      </c>
      <c r="E591" s="87"/>
      <c r="F591" s="144" t="s">
        <v>312</v>
      </c>
      <c r="G591" s="144">
        <v>4</v>
      </c>
      <c r="H591" s="147">
        <v>30000</v>
      </c>
      <c r="I591" s="144" t="s">
        <v>313</v>
      </c>
      <c r="J591" s="150">
        <v>68.38</v>
      </c>
      <c r="K591" s="144" t="str">
        <f>I591</f>
        <v>IBES</v>
      </c>
      <c r="L591" s="87"/>
      <c r="M591" s="150">
        <f>J591</f>
        <v>68.38</v>
      </c>
      <c r="N591" s="144">
        <f>M591*1.17</f>
        <v>80.004599999999996</v>
      </c>
      <c r="O591" s="85"/>
    </row>
    <row r="592" spans="1:17" ht="15" customHeight="1" x14ac:dyDescent="0.25">
      <c r="A592" s="153"/>
      <c r="B592" s="145"/>
      <c r="C592" s="145"/>
      <c r="D592" s="145"/>
      <c r="E592" s="87" t="s">
        <v>298</v>
      </c>
      <c r="F592" s="145"/>
      <c r="G592" s="145"/>
      <c r="H592" s="148"/>
      <c r="I592" s="145"/>
      <c r="J592" s="151"/>
      <c r="K592" s="145"/>
      <c r="L592" s="87"/>
      <c r="M592" s="151"/>
      <c r="N592" s="145"/>
      <c r="O592" s="85"/>
      <c r="Q592" s="11">
        <f>M588+M591+M594+M597+M600+M603+M606+M609+M612+M615+M618+M621+M624+M627+M630+M633+M636+M639+M642+M645+M648+M651+M654+M657</f>
        <v>14238.720000000005</v>
      </c>
    </row>
    <row r="593" spans="1:17" ht="15" customHeight="1" x14ac:dyDescent="0.25">
      <c r="A593" s="153"/>
      <c r="B593" s="146"/>
      <c r="C593" s="146"/>
      <c r="D593" s="146"/>
      <c r="E593" s="88"/>
      <c r="F593" s="146"/>
      <c r="G593" s="146"/>
      <c r="H593" s="149"/>
      <c r="I593" s="146"/>
      <c r="J593" s="152"/>
      <c r="K593" s="146"/>
      <c r="L593" s="87"/>
      <c r="M593" s="152"/>
      <c r="N593" s="146"/>
      <c r="O593" s="85"/>
      <c r="Q593" s="11">
        <f>M588+M591+M594+M597+M600+M603+M606+M609+M612+M615+M618+M621+M624+M627+M630+M633+M636+M639+M642+M645+M648+M651+M654+M657</f>
        <v>14238.720000000005</v>
      </c>
    </row>
    <row r="594" spans="1:17" ht="15" customHeight="1" x14ac:dyDescent="0.25">
      <c r="A594" s="141">
        <v>197</v>
      </c>
      <c r="B594" s="144" t="s">
        <v>87</v>
      </c>
      <c r="C594" s="144" t="s">
        <v>297</v>
      </c>
      <c r="D594" s="144" t="s">
        <v>33</v>
      </c>
      <c r="E594" s="87"/>
      <c r="F594" s="144" t="s">
        <v>312</v>
      </c>
      <c r="G594" s="144">
        <v>4</v>
      </c>
      <c r="H594" s="147">
        <v>30000</v>
      </c>
      <c r="I594" s="144" t="s">
        <v>313</v>
      </c>
      <c r="J594" s="150">
        <v>639.16999999999996</v>
      </c>
      <c r="K594" s="144" t="str">
        <f>I594</f>
        <v>IBES</v>
      </c>
      <c r="L594" s="87"/>
      <c r="M594" s="150">
        <f>J594</f>
        <v>639.16999999999996</v>
      </c>
      <c r="N594" s="144">
        <f>M594*1.17</f>
        <v>747.82889999999986</v>
      </c>
      <c r="O594" s="85"/>
    </row>
    <row r="595" spans="1:17" ht="15" customHeight="1" x14ac:dyDescent="0.25">
      <c r="A595" s="142"/>
      <c r="B595" s="145"/>
      <c r="C595" s="145"/>
      <c r="D595" s="145"/>
      <c r="E595" s="87" t="s">
        <v>298</v>
      </c>
      <c r="F595" s="145"/>
      <c r="G595" s="145"/>
      <c r="H595" s="148"/>
      <c r="I595" s="145"/>
      <c r="J595" s="151"/>
      <c r="K595" s="145"/>
      <c r="L595" s="87"/>
      <c r="M595" s="151"/>
      <c r="N595" s="145"/>
      <c r="O595" s="85"/>
    </row>
    <row r="596" spans="1:17" ht="15" customHeight="1" x14ac:dyDescent="0.25">
      <c r="A596" s="143"/>
      <c r="B596" s="146"/>
      <c r="C596" s="146"/>
      <c r="D596" s="146"/>
      <c r="E596" s="88"/>
      <c r="F596" s="146"/>
      <c r="G596" s="146"/>
      <c r="H596" s="149"/>
      <c r="I596" s="146"/>
      <c r="J596" s="152"/>
      <c r="K596" s="146"/>
      <c r="L596" s="87"/>
      <c r="M596" s="152"/>
      <c r="N596" s="146"/>
      <c r="O596" s="85"/>
    </row>
    <row r="597" spans="1:17" ht="15" customHeight="1" x14ac:dyDescent="0.25">
      <c r="A597" s="141">
        <v>198</v>
      </c>
      <c r="B597" s="144" t="s">
        <v>87</v>
      </c>
      <c r="C597" s="144" t="s">
        <v>297</v>
      </c>
      <c r="D597" s="144" t="s">
        <v>33</v>
      </c>
      <c r="E597" s="87"/>
      <c r="F597" s="144" t="s">
        <v>312</v>
      </c>
      <c r="G597" s="144">
        <v>4</v>
      </c>
      <c r="H597" s="147">
        <v>30000</v>
      </c>
      <c r="I597" s="144" t="s">
        <v>313</v>
      </c>
      <c r="J597" s="150">
        <v>320</v>
      </c>
      <c r="K597" s="144" t="str">
        <f>I597</f>
        <v>IBES</v>
      </c>
      <c r="L597" s="87"/>
      <c r="M597" s="150">
        <f>J597</f>
        <v>320</v>
      </c>
      <c r="N597" s="144">
        <f>M597*1.17</f>
        <v>374.4</v>
      </c>
      <c r="O597" s="85"/>
    </row>
    <row r="598" spans="1:17" ht="15" customHeight="1" x14ac:dyDescent="0.25">
      <c r="A598" s="142"/>
      <c r="B598" s="145"/>
      <c r="C598" s="145"/>
      <c r="D598" s="145"/>
      <c r="E598" s="87" t="s">
        <v>298</v>
      </c>
      <c r="F598" s="145"/>
      <c r="G598" s="145"/>
      <c r="H598" s="148"/>
      <c r="I598" s="145"/>
      <c r="J598" s="151"/>
      <c r="K598" s="145"/>
      <c r="L598" s="87"/>
      <c r="M598" s="151"/>
      <c r="N598" s="145"/>
      <c r="O598" s="85"/>
      <c r="Q598" s="11" t="s">
        <v>335</v>
      </c>
    </row>
    <row r="599" spans="1:17" ht="15" customHeight="1" x14ac:dyDescent="0.25">
      <c r="A599" s="143"/>
      <c r="B599" s="146"/>
      <c r="C599" s="146"/>
      <c r="D599" s="146"/>
      <c r="E599" s="88"/>
      <c r="F599" s="146"/>
      <c r="G599" s="146"/>
      <c r="H599" s="149"/>
      <c r="I599" s="146"/>
      <c r="J599" s="152"/>
      <c r="K599" s="146"/>
      <c r="L599" s="87"/>
      <c r="M599" s="152"/>
      <c r="N599" s="146"/>
      <c r="O599" s="85"/>
    </row>
    <row r="600" spans="1:17" ht="15" customHeight="1" x14ac:dyDescent="0.25">
      <c r="A600" s="153">
        <v>199</v>
      </c>
      <c r="B600" s="144" t="s">
        <v>87</v>
      </c>
      <c r="C600" s="144" t="s">
        <v>297</v>
      </c>
      <c r="D600" s="144" t="s">
        <v>33</v>
      </c>
      <c r="E600" s="87"/>
      <c r="F600" s="144" t="s">
        <v>312</v>
      </c>
      <c r="G600" s="144">
        <v>4</v>
      </c>
      <c r="H600" s="147">
        <v>30000</v>
      </c>
      <c r="I600" s="144" t="s">
        <v>313</v>
      </c>
      <c r="J600" s="150">
        <v>2255.9</v>
      </c>
      <c r="K600" s="144" t="str">
        <f>I600</f>
        <v>IBES</v>
      </c>
      <c r="L600" s="87"/>
      <c r="M600" s="150">
        <f>J600</f>
        <v>2255.9</v>
      </c>
      <c r="N600" s="144">
        <f>M600*1.17</f>
        <v>2639.4029999999998</v>
      </c>
      <c r="O600" s="85"/>
    </row>
    <row r="601" spans="1:17" ht="15" customHeight="1" x14ac:dyDescent="0.25">
      <c r="A601" s="153"/>
      <c r="B601" s="145"/>
      <c r="C601" s="145"/>
      <c r="D601" s="145"/>
      <c r="E601" s="87" t="s">
        <v>298</v>
      </c>
      <c r="F601" s="145"/>
      <c r="G601" s="145"/>
      <c r="H601" s="148"/>
      <c r="I601" s="145"/>
      <c r="J601" s="151"/>
      <c r="K601" s="145"/>
      <c r="L601" s="87"/>
      <c r="M601" s="151"/>
      <c r="N601" s="145"/>
      <c r="O601" s="85"/>
    </row>
    <row r="602" spans="1:17" ht="15" customHeight="1" x14ac:dyDescent="0.25">
      <c r="A602" s="153"/>
      <c r="B602" s="146"/>
      <c r="C602" s="146"/>
      <c r="D602" s="146"/>
      <c r="E602" s="88"/>
      <c r="F602" s="146"/>
      <c r="G602" s="146"/>
      <c r="H602" s="149"/>
      <c r="I602" s="146"/>
      <c r="J602" s="152"/>
      <c r="K602" s="146"/>
      <c r="L602" s="87"/>
      <c r="M602" s="152"/>
      <c r="N602" s="146"/>
      <c r="O602" s="85"/>
    </row>
    <row r="603" spans="1:17" ht="15" customHeight="1" x14ac:dyDescent="0.25">
      <c r="A603" s="141">
        <v>200</v>
      </c>
      <c r="B603" s="144" t="s">
        <v>87</v>
      </c>
      <c r="C603" s="144" t="s">
        <v>297</v>
      </c>
      <c r="D603" s="144" t="s">
        <v>33</v>
      </c>
      <c r="E603" s="87"/>
      <c r="F603" s="144" t="s">
        <v>312</v>
      </c>
      <c r="G603" s="144">
        <v>4</v>
      </c>
      <c r="H603" s="147">
        <v>30000</v>
      </c>
      <c r="I603" s="144" t="s">
        <v>313</v>
      </c>
      <c r="J603" s="150">
        <v>641.24</v>
      </c>
      <c r="K603" s="144" t="str">
        <f>I603</f>
        <v>IBES</v>
      </c>
      <c r="L603" s="87"/>
      <c r="M603" s="150">
        <f>J603</f>
        <v>641.24</v>
      </c>
      <c r="N603" s="144">
        <f>M603*1.17</f>
        <v>750.25079999999991</v>
      </c>
      <c r="O603" s="85"/>
    </row>
    <row r="604" spans="1:17" ht="15" customHeight="1" x14ac:dyDescent="0.25">
      <c r="A604" s="142"/>
      <c r="B604" s="145"/>
      <c r="C604" s="145"/>
      <c r="D604" s="145"/>
      <c r="E604" s="87" t="s">
        <v>298</v>
      </c>
      <c r="F604" s="145"/>
      <c r="G604" s="145"/>
      <c r="H604" s="148"/>
      <c r="I604" s="145"/>
      <c r="J604" s="151"/>
      <c r="K604" s="145"/>
      <c r="L604" s="87"/>
      <c r="M604" s="151"/>
      <c r="N604" s="145"/>
      <c r="O604" s="85"/>
    </row>
    <row r="605" spans="1:17" ht="15" customHeight="1" x14ac:dyDescent="0.25">
      <c r="A605" s="143"/>
      <c r="B605" s="146"/>
      <c r="C605" s="146"/>
      <c r="D605" s="146"/>
      <c r="E605" s="88"/>
      <c r="F605" s="146"/>
      <c r="G605" s="146"/>
      <c r="H605" s="149"/>
      <c r="I605" s="146"/>
      <c r="J605" s="152"/>
      <c r="K605" s="146"/>
      <c r="L605" s="87"/>
      <c r="M605" s="152"/>
      <c r="N605" s="146"/>
      <c r="O605" s="85"/>
    </row>
    <row r="606" spans="1:17" ht="15" customHeight="1" x14ac:dyDescent="0.25">
      <c r="A606" s="141">
        <v>201</v>
      </c>
      <c r="B606" s="144" t="s">
        <v>87</v>
      </c>
      <c r="C606" s="144" t="s">
        <v>297</v>
      </c>
      <c r="D606" s="144" t="s">
        <v>33</v>
      </c>
      <c r="E606" s="87"/>
      <c r="F606" s="144" t="s">
        <v>312</v>
      </c>
      <c r="G606" s="144">
        <v>4</v>
      </c>
      <c r="H606" s="147">
        <v>30000</v>
      </c>
      <c r="I606" s="144" t="s">
        <v>313</v>
      </c>
      <c r="J606" s="150">
        <v>639.16999999999996</v>
      </c>
      <c r="K606" s="144" t="str">
        <f>I606</f>
        <v>IBES</v>
      </c>
      <c r="L606" s="87"/>
      <c r="M606" s="150">
        <f>J606</f>
        <v>639.16999999999996</v>
      </c>
      <c r="N606" s="144">
        <f>M606*1.17</f>
        <v>747.82889999999986</v>
      </c>
      <c r="O606" s="85"/>
    </row>
    <row r="607" spans="1:17" ht="15" customHeight="1" x14ac:dyDescent="0.25">
      <c r="A607" s="142"/>
      <c r="B607" s="145"/>
      <c r="C607" s="145"/>
      <c r="D607" s="145"/>
      <c r="E607" s="87" t="s">
        <v>298</v>
      </c>
      <c r="F607" s="145"/>
      <c r="G607" s="145"/>
      <c r="H607" s="148"/>
      <c r="I607" s="145"/>
      <c r="J607" s="151"/>
      <c r="K607" s="145"/>
      <c r="L607" s="87"/>
      <c r="M607" s="151"/>
      <c r="N607" s="145"/>
      <c r="O607" s="85"/>
    </row>
    <row r="608" spans="1:17" ht="15" customHeight="1" x14ac:dyDescent="0.25">
      <c r="A608" s="143"/>
      <c r="B608" s="146"/>
      <c r="C608" s="146"/>
      <c r="D608" s="146"/>
      <c r="E608" s="88"/>
      <c r="F608" s="146"/>
      <c r="G608" s="146"/>
      <c r="H608" s="149"/>
      <c r="I608" s="146"/>
      <c r="J608" s="152"/>
      <c r="K608" s="146"/>
      <c r="L608" s="87"/>
      <c r="M608" s="152"/>
      <c r="N608" s="146"/>
      <c r="O608" s="85"/>
    </row>
    <row r="609" spans="1:15" ht="15" customHeight="1" x14ac:dyDescent="0.25">
      <c r="A609" s="153">
        <v>202</v>
      </c>
      <c r="B609" s="144" t="s">
        <v>87</v>
      </c>
      <c r="C609" s="144" t="s">
        <v>297</v>
      </c>
      <c r="D609" s="144" t="s">
        <v>33</v>
      </c>
      <c r="E609" s="87"/>
      <c r="F609" s="144" t="s">
        <v>312</v>
      </c>
      <c r="G609" s="144">
        <v>4</v>
      </c>
      <c r="H609" s="147">
        <v>30000</v>
      </c>
      <c r="I609" s="144" t="s">
        <v>313</v>
      </c>
      <c r="J609" s="150">
        <v>2255.9</v>
      </c>
      <c r="K609" s="144" t="str">
        <f>I609</f>
        <v>IBES</v>
      </c>
      <c r="L609" s="87"/>
      <c r="M609" s="150">
        <f>J609</f>
        <v>2255.9</v>
      </c>
      <c r="N609" s="144">
        <f>M609*1.17</f>
        <v>2639.4029999999998</v>
      </c>
      <c r="O609" s="85"/>
    </row>
    <row r="610" spans="1:15" ht="15" customHeight="1" x14ac:dyDescent="0.25">
      <c r="A610" s="153"/>
      <c r="B610" s="145"/>
      <c r="C610" s="145"/>
      <c r="D610" s="145"/>
      <c r="E610" s="87" t="s">
        <v>298</v>
      </c>
      <c r="F610" s="145"/>
      <c r="G610" s="145"/>
      <c r="H610" s="148"/>
      <c r="I610" s="145"/>
      <c r="J610" s="151"/>
      <c r="K610" s="145"/>
      <c r="L610" s="87"/>
      <c r="M610" s="151"/>
      <c r="N610" s="145"/>
      <c r="O610" s="85"/>
    </row>
    <row r="611" spans="1:15" ht="15" customHeight="1" x14ac:dyDescent="0.25">
      <c r="A611" s="153"/>
      <c r="B611" s="146"/>
      <c r="C611" s="146"/>
      <c r="D611" s="146"/>
      <c r="E611" s="88"/>
      <c r="F611" s="146"/>
      <c r="G611" s="146"/>
      <c r="H611" s="149"/>
      <c r="I611" s="146"/>
      <c r="J611" s="152"/>
      <c r="K611" s="146"/>
      <c r="L611" s="87"/>
      <c r="M611" s="152"/>
      <c r="N611" s="146"/>
      <c r="O611" s="85"/>
    </row>
    <row r="612" spans="1:15" ht="15" customHeight="1" x14ac:dyDescent="0.25">
      <c r="A612" s="141">
        <v>203</v>
      </c>
      <c r="B612" s="144" t="s">
        <v>87</v>
      </c>
      <c r="C612" s="144" t="s">
        <v>297</v>
      </c>
      <c r="D612" s="144" t="s">
        <v>33</v>
      </c>
      <c r="E612" s="87"/>
      <c r="F612" s="144" t="s">
        <v>312</v>
      </c>
      <c r="G612" s="144">
        <v>4</v>
      </c>
      <c r="H612" s="147">
        <v>30000</v>
      </c>
      <c r="I612" s="144" t="s">
        <v>313</v>
      </c>
      <c r="J612" s="150">
        <v>280</v>
      </c>
      <c r="K612" s="144" t="str">
        <f>I612</f>
        <v>IBES</v>
      </c>
      <c r="L612" s="87"/>
      <c r="M612" s="150">
        <f>J612</f>
        <v>280</v>
      </c>
      <c r="N612" s="144">
        <f>M612*1.17</f>
        <v>327.59999999999997</v>
      </c>
      <c r="O612" s="85"/>
    </row>
    <row r="613" spans="1:15" ht="15" customHeight="1" x14ac:dyDescent="0.25">
      <c r="A613" s="142"/>
      <c r="B613" s="145"/>
      <c r="C613" s="145"/>
      <c r="D613" s="145"/>
      <c r="E613" s="87" t="s">
        <v>298</v>
      </c>
      <c r="F613" s="145"/>
      <c r="G613" s="145"/>
      <c r="H613" s="148"/>
      <c r="I613" s="145"/>
      <c r="J613" s="151"/>
      <c r="K613" s="145"/>
      <c r="L613" s="87"/>
      <c r="M613" s="151"/>
      <c r="N613" s="145"/>
      <c r="O613" s="85"/>
    </row>
    <row r="614" spans="1:15" ht="15" customHeight="1" x14ac:dyDescent="0.25">
      <c r="A614" s="143"/>
      <c r="B614" s="146"/>
      <c r="C614" s="146"/>
      <c r="D614" s="146"/>
      <c r="E614" s="88"/>
      <c r="F614" s="146"/>
      <c r="G614" s="146"/>
      <c r="H614" s="149"/>
      <c r="I614" s="146"/>
      <c r="J614" s="152"/>
      <c r="K614" s="146"/>
      <c r="L614" s="87"/>
      <c r="M614" s="152"/>
      <c r="N614" s="146"/>
      <c r="O614" s="85"/>
    </row>
    <row r="615" spans="1:15" ht="15" customHeight="1" x14ac:dyDescent="0.25">
      <c r="A615" s="141">
        <v>204</v>
      </c>
      <c r="B615" s="144" t="s">
        <v>87</v>
      </c>
      <c r="C615" s="144" t="s">
        <v>297</v>
      </c>
      <c r="D615" s="144" t="s">
        <v>33</v>
      </c>
      <c r="E615" s="87"/>
      <c r="F615" s="144" t="s">
        <v>312</v>
      </c>
      <c r="G615" s="144">
        <v>4</v>
      </c>
      <c r="H615" s="147">
        <v>30000</v>
      </c>
      <c r="I615" s="144" t="s">
        <v>313</v>
      </c>
      <c r="J615" s="150">
        <v>512.99</v>
      </c>
      <c r="K615" s="144" t="str">
        <f>I615</f>
        <v>IBES</v>
      </c>
      <c r="L615" s="87"/>
      <c r="M615" s="150">
        <f>J615</f>
        <v>512.99</v>
      </c>
      <c r="N615" s="144">
        <f>M615*1.17</f>
        <v>600.19830000000002</v>
      </c>
      <c r="O615" s="85"/>
    </row>
    <row r="616" spans="1:15" ht="15" customHeight="1" x14ac:dyDescent="0.25">
      <c r="A616" s="142"/>
      <c r="B616" s="145"/>
      <c r="C616" s="145"/>
      <c r="D616" s="145"/>
      <c r="E616" s="87" t="s">
        <v>298</v>
      </c>
      <c r="F616" s="145"/>
      <c r="G616" s="145"/>
      <c r="H616" s="148"/>
      <c r="I616" s="145"/>
      <c r="J616" s="151"/>
      <c r="K616" s="145"/>
      <c r="L616" s="87"/>
      <c r="M616" s="151"/>
      <c r="N616" s="145"/>
      <c r="O616" s="85"/>
    </row>
    <row r="617" spans="1:15" ht="15" customHeight="1" x14ac:dyDescent="0.25">
      <c r="A617" s="143"/>
      <c r="B617" s="146"/>
      <c r="C617" s="146"/>
      <c r="D617" s="146"/>
      <c r="E617" s="88"/>
      <c r="F617" s="146"/>
      <c r="G617" s="146"/>
      <c r="H617" s="149"/>
      <c r="I617" s="146"/>
      <c r="J617" s="152"/>
      <c r="K617" s="146"/>
      <c r="L617" s="87"/>
      <c r="M617" s="152"/>
      <c r="N617" s="146"/>
      <c r="O617" s="85"/>
    </row>
    <row r="618" spans="1:15" ht="15" customHeight="1" x14ac:dyDescent="0.25">
      <c r="A618" s="153">
        <v>205</v>
      </c>
      <c r="B618" s="144" t="s">
        <v>87</v>
      </c>
      <c r="C618" s="144" t="s">
        <v>297</v>
      </c>
      <c r="D618" s="144" t="s">
        <v>33</v>
      </c>
      <c r="E618" s="87"/>
      <c r="F618" s="144" t="s">
        <v>312</v>
      </c>
      <c r="G618" s="144">
        <v>4</v>
      </c>
      <c r="H618" s="147">
        <v>30000</v>
      </c>
      <c r="I618" s="144" t="s">
        <v>313</v>
      </c>
      <c r="J618" s="150">
        <v>400</v>
      </c>
      <c r="K618" s="144" t="str">
        <f>I618</f>
        <v>IBES</v>
      </c>
      <c r="L618" s="87"/>
      <c r="M618" s="150">
        <f>J618</f>
        <v>400</v>
      </c>
      <c r="N618" s="144">
        <f>M618*1.17</f>
        <v>468</v>
      </c>
      <c r="O618" s="85"/>
    </row>
    <row r="619" spans="1:15" ht="15" customHeight="1" x14ac:dyDescent="0.25">
      <c r="A619" s="153"/>
      <c r="B619" s="145"/>
      <c r="C619" s="145"/>
      <c r="D619" s="145"/>
      <c r="E619" s="87" t="s">
        <v>298</v>
      </c>
      <c r="F619" s="145"/>
      <c r="G619" s="145"/>
      <c r="H619" s="148"/>
      <c r="I619" s="145"/>
      <c r="J619" s="151"/>
      <c r="K619" s="145"/>
      <c r="L619" s="87"/>
      <c r="M619" s="151"/>
      <c r="N619" s="145"/>
      <c r="O619" s="85"/>
    </row>
    <row r="620" spans="1:15" ht="15" customHeight="1" x14ac:dyDescent="0.25">
      <c r="A620" s="153"/>
      <c r="B620" s="146"/>
      <c r="C620" s="146"/>
      <c r="D620" s="146"/>
      <c r="E620" s="88"/>
      <c r="F620" s="146"/>
      <c r="G620" s="146"/>
      <c r="H620" s="149"/>
      <c r="I620" s="146"/>
      <c r="J620" s="152"/>
      <c r="K620" s="146"/>
      <c r="L620" s="87"/>
      <c r="M620" s="152"/>
      <c r="N620" s="146"/>
      <c r="O620" s="85"/>
    </row>
    <row r="621" spans="1:15" ht="15" customHeight="1" x14ac:dyDescent="0.25">
      <c r="A621" s="141">
        <v>206</v>
      </c>
      <c r="B621" s="144" t="s">
        <v>87</v>
      </c>
      <c r="C621" s="144" t="s">
        <v>297</v>
      </c>
      <c r="D621" s="144" t="s">
        <v>33</v>
      </c>
      <c r="E621" s="87"/>
      <c r="F621" s="144" t="s">
        <v>312</v>
      </c>
      <c r="G621" s="144">
        <v>4</v>
      </c>
      <c r="H621" s="147">
        <v>30000</v>
      </c>
      <c r="I621" s="144" t="s">
        <v>313</v>
      </c>
      <c r="J621" s="150">
        <v>300</v>
      </c>
      <c r="K621" s="144" t="str">
        <f>I621</f>
        <v>IBES</v>
      </c>
      <c r="L621" s="87"/>
      <c r="M621" s="150">
        <f>J621</f>
        <v>300</v>
      </c>
      <c r="N621" s="144">
        <f>M621*1.17</f>
        <v>351</v>
      </c>
      <c r="O621" s="85"/>
    </row>
    <row r="622" spans="1:15" ht="15" customHeight="1" x14ac:dyDescent="0.25">
      <c r="A622" s="142"/>
      <c r="B622" s="145"/>
      <c r="C622" s="145"/>
      <c r="D622" s="145"/>
      <c r="E622" s="87" t="s">
        <v>298</v>
      </c>
      <c r="F622" s="145"/>
      <c r="G622" s="145"/>
      <c r="H622" s="148"/>
      <c r="I622" s="145"/>
      <c r="J622" s="151"/>
      <c r="K622" s="145"/>
      <c r="L622" s="87"/>
      <c r="M622" s="151"/>
      <c r="N622" s="145"/>
      <c r="O622" s="85"/>
    </row>
    <row r="623" spans="1:15" ht="15" customHeight="1" x14ac:dyDescent="0.25">
      <c r="A623" s="143"/>
      <c r="B623" s="146"/>
      <c r="C623" s="146"/>
      <c r="D623" s="146"/>
      <c r="E623" s="88"/>
      <c r="F623" s="146"/>
      <c r="G623" s="146"/>
      <c r="H623" s="149"/>
      <c r="I623" s="146"/>
      <c r="J623" s="152"/>
      <c r="K623" s="146"/>
      <c r="L623" s="87"/>
      <c r="M623" s="152"/>
      <c r="N623" s="146"/>
      <c r="O623" s="85"/>
    </row>
    <row r="624" spans="1:15" ht="15" customHeight="1" x14ac:dyDescent="0.25">
      <c r="A624" s="141">
        <v>207</v>
      </c>
      <c r="B624" s="144" t="s">
        <v>87</v>
      </c>
      <c r="C624" s="144" t="s">
        <v>297</v>
      </c>
      <c r="D624" s="144" t="s">
        <v>33</v>
      </c>
      <c r="E624" s="87"/>
      <c r="F624" s="144" t="s">
        <v>312</v>
      </c>
      <c r="G624" s="144">
        <v>4</v>
      </c>
      <c r="H624" s="147">
        <v>30000</v>
      </c>
      <c r="I624" s="144" t="s">
        <v>313</v>
      </c>
      <c r="J624" s="150">
        <v>427.35</v>
      </c>
      <c r="K624" s="144" t="str">
        <f>I624</f>
        <v>IBES</v>
      </c>
      <c r="L624" s="87"/>
      <c r="M624" s="150">
        <f>J624</f>
        <v>427.35</v>
      </c>
      <c r="N624" s="144">
        <f>M624*1.17</f>
        <v>499.99950000000001</v>
      </c>
      <c r="O624" s="85"/>
    </row>
    <row r="625" spans="1:15" ht="15" customHeight="1" x14ac:dyDescent="0.25">
      <c r="A625" s="142"/>
      <c r="B625" s="145"/>
      <c r="C625" s="145"/>
      <c r="D625" s="145"/>
      <c r="E625" s="87" t="s">
        <v>298</v>
      </c>
      <c r="F625" s="145"/>
      <c r="G625" s="145"/>
      <c r="H625" s="148"/>
      <c r="I625" s="145"/>
      <c r="J625" s="151"/>
      <c r="K625" s="145"/>
      <c r="L625" s="87"/>
      <c r="M625" s="151"/>
      <c r="N625" s="145"/>
      <c r="O625" s="85"/>
    </row>
    <row r="626" spans="1:15" ht="15" customHeight="1" x14ac:dyDescent="0.25">
      <c r="A626" s="143"/>
      <c r="B626" s="146"/>
      <c r="C626" s="146"/>
      <c r="D626" s="146"/>
      <c r="E626" s="88"/>
      <c r="F626" s="146"/>
      <c r="G626" s="146"/>
      <c r="H626" s="149"/>
      <c r="I626" s="146"/>
      <c r="J626" s="152"/>
      <c r="K626" s="146"/>
      <c r="L626" s="87"/>
      <c r="M626" s="152"/>
      <c r="N626" s="146"/>
      <c r="O626" s="85"/>
    </row>
    <row r="627" spans="1:15" ht="15" customHeight="1" x14ac:dyDescent="0.25">
      <c r="A627" s="153">
        <v>208</v>
      </c>
      <c r="B627" s="144" t="s">
        <v>87</v>
      </c>
      <c r="C627" s="144" t="s">
        <v>297</v>
      </c>
      <c r="D627" s="144" t="s">
        <v>33</v>
      </c>
      <c r="E627" s="87"/>
      <c r="F627" s="144" t="s">
        <v>312</v>
      </c>
      <c r="G627" s="144">
        <v>4</v>
      </c>
      <c r="H627" s="147">
        <v>30000</v>
      </c>
      <c r="I627" s="144" t="s">
        <v>313</v>
      </c>
      <c r="J627" s="150">
        <v>939.96</v>
      </c>
      <c r="K627" s="144" t="str">
        <f>I627</f>
        <v>IBES</v>
      </c>
      <c r="L627" s="87"/>
      <c r="M627" s="150">
        <f>J627</f>
        <v>939.96</v>
      </c>
      <c r="N627" s="144">
        <f>M627*1.17</f>
        <v>1099.7531999999999</v>
      </c>
      <c r="O627" s="85"/>
    </row>
    <row r="628" spans="1:15" ht="15" customHeight="1" x14ac:dyDescent="0.25">
      <c r="A628" s="153"/>
      <c r="B628" s="145"/>
      <c r="C628" s="145"/>
      <c r="D628" s="145"/>
      <c r="E628" s="87" t="s">
        <v>298</v>
      </c>
      <c r="F628" s="145"/>
      <c r="G628" s="145"/>
      <c r="H628" s="148"/>
      <c r="I628" s="145"/>
      <c r="J628" s="151"/>
      <c r="K628" s="145"/>
      <c r="L628" s="87"/>
      <c r="M628" s="151"/>
      <c r="N628" s="145"/>
      <c r="O628" s="85"/>
    </row>
    <row r="629" spans="1:15" ht="15" customHeight="1" x14ac:dyDescent="0.25">
      <c r="A629" s="153"/>
      <c r="B629" s="146"/>
      <c r="C629" s="146"/>
      <c r="D629" s="146"/>
      <c r="E629" s="88"/>
      <c r="F629" s="146"/>
      <c r="G629" s="146"/>
      <c r="H629" s="149"/>
      <c r="I629" s="146"/>
      <c r="J629" s="152"/>
      <c r="K629" s="146"/>
      <c r="L629" s="87"/>
      <c r="M629" s="152"/>
      <c r="N629" s="146"/>
      <c r="O629" s="85"/>
    </row>
    <row r="630" spans="1:15" ht="15" customHeight="1" x14ac:dyDescent="0.25">
      <c r="A630" s="141">
        <v>209</v>
      </c>
      <c r="B630" s="144" t="s">
        <v>87</v>
      </c>
      <c r="C630" s="144" t="s">
        <v>297</v>
      </c>
      <c r="D630" s="144" t="s">
        <v>33</v>
      </c>
      <c r="E630" s="87"/>
      <c r="F630" s="144" t="s">
        <v>312</v>
      </c>
      <c r="G630" s="144">
        <v>4</v>
      </c>
      <c r="H630" s="147">
        <v>30000</v>
      </c>
      <c r="I630" s="144" t="s">
        <v>313</v>
      </c>
      <c r="J630" s="150">
        <v>359.09</v>
      </c>
      <c r="K630" s="144" t="str">
        <f>I630</f>
        <v>IBES</v>
      </c>
      <c r="L630" s="87"/>
      <c r="M630" s="150">
        <f>J630</f>
        <v>359.09</v>
      </c>
      <c r="N630" s="144">
        <f>M630*1.17</f>
        <v>420.13529999999997</v>
      </c>
      <c r="O630" s="85"/>
    </row>
    <row r="631" spans="1:15" ht="15" customHeight="1" x14ac:dyDescent="0.25">
      <c r="A631" s="142"/>
      <c r="B631" s="145"/>
      <c r="C631" s="145"/>
      <c r="D631" s="145"/>
      <c r="E631" s="87" t="s">
        <v>298</v>
      </c>
      <c r="F631" s="145"/>
      <c r="G631" s="145"/>
      <c r="H631" s="148"/>
      <c r="I631" s="145"/>
      <c r="J631" s="151"/>
      <c r="K631" s="145"/>
      <c r="L631" s="87"/>
      <c r="M631" s="151"/>
      <c r="N631" s="145"/>
      <c r="O631" s="85"/>
    </row>
    <row r="632" spans="1:15" ht="15" customHeight="1" x14ac:dyDescent="0.25">
      <c r="A632" s="143"/>
      <c r="B632" s="146"/>
      <c r="C632" s="146"/>
      <c r="D632" s="146"/>
      <c r="E632" s="88"/>
      <c r="F632" s="146"/>
      <c r="G632" s="146"/>
      <c r="H632" s="149"/>
      <c r="I632" s="146"/>
      <c r="J632" s="152"/>
      <c r="K632" s="146"/>
      <c r="L632" s="87"/>
      <c r="M632" s="152"/>
      <c r="N632" s="146"/>
      <c r="O632" s="85"/>
    </row>
    <row r="633" spans="1:15" ht="15" customHeight="1" x14ac:dyDescent="0.25">
      <c r="A633" s="141">
        <v>210</v>
      </c>
      <c r="B633" s="144" t="s">
        <v>87</v>
      </c>
      <c r="C633" s="144" t="s">
        <v>297</v>
      </c>
      <c r="D633" s="144" t="s">
        <v>33</v>
      </c>
      <c r="E633" s="87"/>
      <c r="F633" s="144" t="s">
        <v>312</v>
      </c>
      <c r="G633" s="144">
        <v>4</v>
      </c>
      <c r="H633" s="147">
        <v>30000</v>
      </c>
      <c r="I633" s="144" t="s">
        <v>313</v>
      </c>
      <c r="J633" s="150">
        <v>256.41000000000003</v>
      </c>
      <c r="K633" s="144" t="str">
        <f>I633</f>
        <v>IBES</v>
      </c>
      <c r="L633" s="87"/>
      <c r="M633" s="150">
        <f>J633</f>
        <v>256.41000000000003</v>
      </c>
      <c r="N633" s="144">
        <f>M633*1.17</f>
        <v>299.99970000000002</v>
      </c>
      <c r="O633" s="85"/>
    </row>
    <row r="634" spans="1:15" ht="15" customHeight="1" x14ac:dyDescent="0.25">
      <c r="A634" s="142"/>
      <c r="B634" s="145"/>
      <c r="C634" s="145"/>
      <c r="D634" s="145"/>
      <c r="E634" s="87" t="s">
        <v>298</v>
      </c>
      <c r="F634" s="145"/>
      <c r="G634" s="145"/>
      <c r="H634" s="148"/>
      <c r="I634" s="145"/>
      <c r="J634" s="151"/>
      <c r="K634" s="145"/>
      <c r="L634" s="87"/>
      <c r="M634" s="151"/>
      <c r="N634" s="145"/>
      <c r="O634" s="85"/>
    </row>
    <row r="635" spans="1:15" ht="15" customHeight="1" x14ac:dyDescent="0.25">
      <c r="A635" s="143"/>
      <c r="B635" s="146"/>
      <c r="C635" s="146"/>
      <c r="D635" s="146"/>
      <c r="E635" s="88"/>
      <c r="F635" s="146"/>
      <c r="G635" s="146"/>
      <c r="H635" s="149"/>
      <c r="I635" s="146"/>
      <c r="J635" s="152"/>
      <c r="K635" s="146"/>
      <c r="L635" s="87"/>
      <c r="M635" s="152"/>
      <c r="N635" s="146"/>
      <c r="O635" s="85"/>
    </row>
    <row r="636" spans="1:15" ht="15" customHeight="1" x14ac:dyDescent="0.25">
      <c r="A636" s="153">
        <v>211</v>
      </c>
      <c r="B636" s="144" t="s">
        <v>87</v>
      </c>
      <c r="C636" s="144" t="s">
        <v>297</v>
      </c>
      <c r="D636" s="144" t="s">
        <v>33</v>
      </c>
      <c r="E636" s="87"/>
      <c r="F636" s="144" t="s">
        <v>312</v>
      </c>
      <c r="G636" s="144">
        <v>4</v>
      </c>
      <c r="H636" s="147">
        <v>30000</v>
      </c>
      <c r="I636" s="144" t="s">
        <v>314</v>
      </c>
      <c r="J636" s="150">
        <v>247.87</v>
      </c>
      <c r="K636" s="144" t="str">
        <f>I636</f>
        <v>P TRADE</v>
      </c>
      <c r="L636" s="87"/>
      <c r="M636" s="150">
        <f>J636</f>
        <v>247.87</v>
      </c>
      <c r="N636" s="144">
        <f>M636*1.17</f>
        <v>290.00790000000001</v>
      </c>
      <c r="O636" s="85"/>
    </row>
    <row r="637" spans="1:15" ht="15" customHeight="1" x14ac:dyDescent="0.25">
      <c r="A637" s="153"/>
      <c r="B637" s="145"/>
      <c r="C637" s="145"/>
      <c r="D637" s="145"/>
      <c r="E637" s="87" t="s">
        <v>298</v>
      </c>
      <c r="F637" s="145"/>
      <c r="G637" s="145"/>
      <c r="H637" s="148"/>
      <c r="I637" s="145"/>
      <c r="J637" s="151"/>
      <c r="K637" s="145"/>
      <c r="L637" s="87"/>
      <c r="M637" s="151"/>
      <c r="N637" s="145"/>
      <c r="O637" s="85"/>
    </row>
    <row r="638" spans="1:15" ht="15" customHeight="1" x14ac:dyDescent="0.25">
      <c r="A638" s="153"/>
      <c r="B638" s="146"/>
      <c r="C638" s="146"/>
      <c r="D638" s="146"/>
      <c r="E638" s="88"/>
      <c r="F638" s="146"/>
      <c r="G638" s="146"/>
      <c r="H638" s="149"/>
      <c r="I638" s="146"/>
      <c r="J638" s="152"/>
      <c r="K638" s="146"/>
      <c r="L638" s="87"/>
      <c r="M638" s="152"/>
      <c r="N638" s="146"/>
      <c r="O638" s="85"/>
    </row>
    <row r="639" spans="1:15" ht="15" customHeight="1" x14ac:dyDescent="0.25">
      <c r="A639" s="141">
        <v>212</v>
      </c>
      <c r="B639" s="144" t="s">
        <v>87</v>
      </c>
      <c r="C639" s="144" t="s">
        <v>297</v>
      </c>
      <c r="D639" s="144" t="s">
        <v>33</v>
      </c>
      <c r="E639" s="87"/>
      <c r="F639" s="144" t="s">
        <v>312</v>
      </c>
      <c r="G639" s="144">
        <v>4</v>
      </c>
      <c r="H639" s="147">
        <v>30000</v>
      </c>
      <c r="I639" s="144" t="s">
        <v>314</v>
      </c>
      <c r="J639" s="150">
        <v>235.04</v>
      </c>
      <c r="K639" s="144" t="str">
        <f>I639</f>
        <v>P TRADE</v>
      </c>
      <c r="L639" s="87"/>
      <c r="M639" s="150">
        <f>J639</f>
        <v>235.04</v>
      </c>
      <c r="N639" s="144">
        <f>M639*1.17</f>
        <v>274.99679999999995</v>
      </c>
      <c r="O639" s="85"/>
    </row>
    <row r="640" spans="1:15" ht="15" customHeight="1" x14ac:dyDescent="0.25">
      <c r="A640" s="142"/>
      <c r="B640" s="145"/>
      <c r="C640" s="145"/>
      <c r="D640" s="145"/>
      <c r="E640" s="87" t="s">
        <v>298</v>
      </c>
      <c r="F640" s="145"/>
      <c r="G640" s="145"/>
      <c r="H640" s="148"/>
      <c r="I640" s="145"/>
      <c r="J640" s="151"/>
      <c r="K640" s="145"/>
      <c r="L640" s="87"/>
      <c r="M640" s="151"/>
      <c r="N640" s="145"/>
      <c r="O640" s="85"/>
    </row>
    <row r="641" spans="1:16" ht="15" customHeight="1" x14ac:dyDescent="0.25">
      <c r="A641" s="143"/>
      <c r="B641" s="146"/>
      <c r="C641" s="146"/>
      <c r="D641" s="146"/>
      <c r="E641" s="88"/>
      <c r="F641" s="146"/>
      <c r="G641" s="146"/>
      <c r="H641" s="149"/>
      <c r="I641" s="146"/>
      <c r="J641" s="152"/>
      <c r="K641" s="146"/>
      <c r="L641" s="87"/>
      <c r="M641" s="152"/>
      <c r="N641" s="146"/>
      <c r="O641" s="85"/>
    </row>
    <row r="642" spans="1:16" ht="15" customHeight="1" x14ac:dyDescent="0.25">
      <c r="A642" s="141">
        <v>213</v>
      </c>
      <c r="B642" s="144" t="s">
        <v>87</v>
      </c>
      <c r="C642" s="144" t="s">
        <v>297</v>
      </c>
      <c r="D642" s="144" t="s">
        <v>33</v>
      </c>
      <c r="E642" s="87"/>
      <c r="F642" s="144" t="s">
        <v>312</v>
      </c>
      <c r="G642" s="144">
        <v>4</v>
      </c>
      <c r="H642" s="147">
        <v>30000</v>
      </c>
      <c r="I642" s="144" t="s">
        <v>316</v>
      </c>
      <c r="J642" s="150">
        <v>235.04</v>
      </c>
      <c r="K642" s="144" t="str">
        <f>I642</f>
        <v>P TRADE DOO</v>
      </c>
      <c r="L642" s="87"/>
      <c r="M642" s="150">
        <f>J642</f>
        <v>235.04</v>
      </c>
      <c r="N642" s="144">
        <f>M642*1.17</f>
        <v>274.99679999999995</v>
      </c>
      <c r="O642" s="85"/>
    </row>
    <row r="643" spans="1:16" ht="15" customHeight="1" x14ac:dyDescent="0.25">
      <c r="A643" s="142"/>
      <c r="B643" s="145"/>
      <c r="C643" s="145"/>
      <c r="D643" s="145"/>
      <c r="E643" s="87" t="s">
        <v>298</v>
      </c>
      <c r="F643" s="145"/>
      <c r="G643" s="145"/>
      <c r="H643" s="148"/>
      <c r="I643" s="145"/>
      <c r="J643" s="151"/>
      <c r="K643" s="145"/>
      <c r="L643" s="87"/>
      <c r="M643" s="151"/>
      <c r="N643" s="145"/>
      <c r="O643" s="85"/>
    </row>
    <row r="644" spans="1:16" ht="15" customHeight="1" x14ac:dyDescent="0.25">
      <c r="A644" s="143"/>
      <c r="B644" s="146"/>
      <c r="C644" s="146"/>
      <c r="D644" s="146"/>
      <c r="E644" s="88"/>
      <c r="F644" s="146"/>
      <c r="G644" s="146"/>
      <c r="H644" s="149"/>
      <c r="I644" s="146"/>
      <c r="J644" s="152"/>
      <c r="K644" s="146"/>
      <c r="L644" s="87"/>
      <c r="M644" s="152"/>
      <c r="N644" s="146"/>
      <c r="O644" s="85"/>
    </row>
    <row r="645" spans="1:16" ht="15" customHeight="1" x14ac:dyDescent="0.25">
      <c r="A645" s="153">
        <v>214</v>
      </c>
      <c r="B645" s="144" t="s">
        <v>87</v>
      </c>
      <c r="C645" s="144" t="s">
        <v>297</v>
      </c>
      <c r="D645" s="144" t="s">
        <v>33</v>
      </c>
      <c r="E645" s="87"/>
      <c r="F645" s="144" t="s">
        <v>312</v>
      </c>
      <c r="G645" s="144">
        <v>4</v>
      </c>
      <c r="H645" s="147">
        <v>30000</v>
      </c>
      <c r="I645" s="144" t="s">
        <v>315</v>
      </c>
      <c r="J645" s="150">
        <v>1106.8399999999999</v>
      </c>
      <c r="K645" s="144" t="str">
        <f>I645</f>
        <v>COLIBRI DOO</v>
      </c>
      <c r="L645" s="87"/>
      <c r="M645" s="150">
        <f>J645</f>
        <v>1106.8399999999999</v>
      </c>
      <c r="N645" s="144">
        <f>M645*1.17</f>
        <v>1295.0027999999998</v>
      </c>
      <c r="O645" s="85"/>
    </row>
    <row r="646" spans="1:16" ht="15" customHeight="1" x14ac:dyDescent="0.25">
      <c r="A646" s="153"/>
      <c r="B646" s="145"/>
      <c r="C646" s="145"/>
      <c r="D646" s="145"/>
      <c r="E646" s="87" t="s">
        <v>298</v>
      </c>
      <c r="F646" s="145"/>
      <c r="G646" s="145"/>
      <c r="H646" s="148"/>
      <c r="I646" s="145"/>
      <c r="J646" s="151"/>
      <c r="K646" s="145"/>
      <c r="L646" s="87"/>
      <c r="M646" s="151"/>
      <c r="N646" s="145"/>
      <c r="O646" s="85"/>
    </row>
    <row r="647" spans="1:16" ht="15" customHeight="1" x14ac:dyDescent="0.25">
      <c r="A647" s="153"/>
      <c r="B647" s="146"/>
      <c r="C647" s="146"/>
      <c r="D647" s="146"/>
      <c r="E647" s="88"/>
      <c r="F647" s="146"/>
      <c r="G647" s="146"/>
      <c r="H647" s="149"/>
      <c r="I647" s="146"/>
      <c r="J647" s="152"/>
      <c r="K647" s="146"/>
      <c r="L647" s="87"/>
      <c r="M647" s="152"/>
      <c r="N647" s="146"/>
      <c r="O647" s="85"/>
    </row>
    <row r="648" spans="1:16" ht="15" customHeight="1" x14ac:dyDescent="0.25">
      <c r="A648" s="141">
        <v>215</v>
      </c>
      <c r="B648" s="144" t="s">
        <v>87</v>
      </c>
      <c r="C648" s="144" t="s">
        <v>297</v>
      </c>
      <c r="D648" s="144" t="s">
        <v>33</v>
      </c>
      <c r="E648" s="87"/>
      <c r="F648" s="144" t="s">
        <v>312</v>
      </c>
      <c r="G648" s="144">
        <v>4</v>
      </c>
      <c r="H648" s="147">
        <v>30000</v>
      </c>
      <c r="I648" s="144" t="s">
        <v>317</v>
      </c>
      <c r="J648" s="150">
        <v>427.35</v>
      </c>
      <c r="K648" s="144" t="str">
        <f>I648</f>
        <v>3A DOO</v>
      </c>
      <c r="L648" s="87"/>
      <c r="M648" s="150">
        <f>J648</f>
        <v>427.35</v>
      </c>
      <c r="N648" s="144">
        <f>M648*1.17</f>
        <v>499.99950000000001</v>
      </c>
      <c r="O648" s="85"/>
    </row>
    <row r="649" spans="1:16" ht="15" customHeight="1" x14ac:dyDescent="0.25">
      <c r="A649" s="142"/>
      <c r="B649" s="145"/>
      <c r="C649" s="145"/>
      <c r="D649" s="145"/>
      <c r="E649" s="87" t="s">
        <v>298</v>
      </c>
      <c r="F649" s="145"/>
      <c r="G649" s="145"/>
      <c r="H649" s="148"/>
      <c r="I649" s="145"/>
      <c r="J649" s="151"/>
      <c r="K649" s="145"/>
      <c r="L649" s="87"/>
      <c r="M649" s="151"/>
      <c r="N649" s="145"/>
      <c r="O649" s="85"/>
    </row>
    <row r="650" spans="1:16" ht="15" customHeight="1" x14ac:dyDescent="0.25">
      <c r="A650" s="143"/>
      <c r="B650" s="146"/>
      <c r="C650" s="146"/>
      <c r="D650" s="146"/>
      <c r="E650" s="88"/>
      <c r="F650" s="146"/>
      <c r="G650" s="146"/>
      <c r="H650" s="149"/>
      <c r="I650" s="146"/>
      <c r="J650" s="152"/>
      <c r="K650" s="146"/>
      <c r="L650" s="87"/>
      <c r="M650" s="152"/>
      <c r="N650" s="146"/>
      <c r="O650" s="85"/>
    </row>
    <row r="651" spans="1:16" ht="15" customHeight="1" x14ac:dyDescent="0.25">
      <c r="A651" s="141">
        <v>216</v>
      </c>
      <c r="B651" s="144" t="s">
        <v>87</v>
      </c>
      <c r="C651" s="144" t="s">
        <v>297</v>
      </c>
      <c r="D651" s="144" t="s">
        <v>33</v>
      </c>
      <c r="E651" s="87"/>
      <c r="F651" s="144" t="s">
        <v>312</v>
      </c>
      <c r="G651" s="144">
        <v>4</v>
      </c>
      <c r="H651" s="147">
        <v>30000</v>
      </c>
      <c r="I651" s="144" t="s">
        <v>319</v>
      </c>
      <c r="J651" s="150">
        <v>64.099999999999994</v>
      </c>
      <c r="K651" s="144" t="str">
        <f>I651</f>
        <v>D&amp;D u.r.</v>
      </c>
      <c r="L651" s="87"/>
      <c r="M651" s="150">
        <f>J651</f>
        <v>64.099999999999994</v>
      </c>
      <c r="N651" s="144">
        <f>M651*1.17</f>
        <v>74.996999999999986</v>
      </c>
      <c r="O651" s="85"/>
    </row>
    <row r="652" spans="1:16" ht="15" customHeight="1" x14ac:dyDescent="0.25">
      <c r="A652" s="142"/>
      <c r="B652" s="145"/>
      <c r="C652" s="145"/>
      <c r="D652" s="145"/>
      <c r="E652" s="87" t="s">
        <v>298</v>
      </c>
      <c r="F652" s="145"/>
      <c r="G652" s="145"/>
      <c r="H652" s="148"/>
      <c r="I652" s="145"/>
      <c r="J652" s="151"/>
      <c r="K652" s="145"/>
      <c r="L652" s="87"/>
      <c r="M652" s="151"/>
      <c r="N652" s="145"/>
      <c r="O652" s="85"/>
    </row>
    <row r="653" spans="1:16" ht="15" customHeight="1" x14ac:dyDescent="0.25">
      <c r="A653" s="143"/>
      <c r="B653" s="146"/>
      <c r="C653" s="146"/>
      <c r="D653" s="146"/>
      <c r="E653" s="88"/>
      <c r="F653" s="146"/>
      <c r="G653" s="146"/>
      <c r="H653" s="149"/>
      <c r="I653" s="146"/>
      <c r="J653" s="152"/>
      <c r="K653" s="146"/>
      <c r="L653" s="87"/>
      <c r="M653" s="152"/>
      <c r="N653" s="146"/>
      <c r="O653" s="85"/>
    </row>
    <row r="654" spans="1:16" ht="15" customHeight="1" x14ac:dyDescent="0.25">
      <c r="A654" s="153">
        <v>217</v>
      </c>
      <c r="B654" s="144" t="s">
        <v>87</v>
      </c>
      <c r="C654" s="144" t="s">
        <v>297</v>
      </c>
      <c r="D654" s="144" t="s">
        <v>33</v>
      </c>
      <c r="E654" s="87"/>
      <c r="F654" s="144" t="s">
        <v>312</v>
      </c>
      <c r="G654" s="144">
        <v>4</v>
      </c>
      <c r="H654" s="147">
        <v>30000</v>
      </c>
      <c r="I654" s="144" t="s">
        <v>318</v>
      </c>
      <c r="J654" s="150">
        <v>233.76</v>
      </c>
      <c r="K654" s="144" t="str">
        <f>I654</f>
        <v>KNOCK-KNOCK d.o.o. Sarajevo</v>
      </c>
      <c r="L654" s="87"/>
      <c r="M654" s="150">
        <f>J654</f>
        <v>233.76</v>
      </c>
      <c r="N654" s="144">
        <f>M654*1.17</f>
        <v>273.49919999999997</v>
      </c>
      <c r="O654" s="85"/>
    </row>
    <row r="655" spans="1:16" ht="15" customHeight="1" x14ac:dyDescent="0.25">
      <c r="A655" s="153"/>
      <c r="B655" s="145"/>
      <c r="C655" s="145"/>
      <c r="D655" s="145"/>
      <c r="E655" s="87" t="s">
        <v>298</v>
      </c>
      <c r="F655" s="145"/>
      <c r="G655" s="145"/>
      <c r="H655" s="148"/>
      <c r="I655" s="145"/>
      <c r="J655" s="151"/>
      <c r="K655" s="145"/>
      <c r="L655" s="87"/>
      <c r="M655" s="151"/>
      <c r="N655" s="145"/>
      <c r="O655" s="85"/>
    </row>
    <row r="656" spans="1:16" ht="15" customHeight="1" x14ac:dyDescent="0.25">
      <c r="A656" s="153"/>
      <c r="B656" s="146"/>
      <c r="C656" s="146"/>
      <c r="D656" s="146"/>
      <c r="E656" s="88"/>
      <c r="F656" s="146"/>
      <c r="G656" s="146"/>
      <c r="H656" s="149"/>
      <c r="I656" s="146"/>
      <c r="J656" s="152"/>
      <c r="K656" s="146"/>
      <c r="L656" s="87"/>
      <c r="M656" s="152"/>
      <c r="N656" s="146"/>
      <c r="O656" s="85"/>
      <c r="P656" s="11" t="s">
        <v>335</v>
      </c>
    </row>
    <row r="657" spans="1:15" ht="15" customHeight="1" x14ac:dyDescent="0.25">
      <c r="A657" s="141">
        <v>218</v>
      </c>
      <c r="B657" s="144" t="s">
        <v>87</v>
      </c>
      <c r="C657" s="144" t="s">
        <v>297</v>
      </c>
      <c r="D657" s="144" t="s">
        <v>33</v>
      </c>
      <c r="E657" s="87"/>
      <c r="F657" s="144" t="s">
        <v>312</v>
      </c>
      <c r="G657" s="144">
        <v>4</v>
      </c>
      <c r="H657" s="147">
        <v>30000</v>
      </c>
      <c r="I657" s="144" t="s">
        <v>320</v>
      </c>
      <c r="J657" s="150">
        <v>880.34</v>
      </c>
      <c r="K657" s="144" t="str">
        <f>I657</f>
        <v xml:space="preserve">	DATERRA DOO</v>
      </c>
      <c r="L657" s="87"/>
      <c r="M657" s="150">
        <f>J657</f>
        <v>880.34</v>
      </c>
      <c r="N657" s="144">
        <f>M657*1.17</f>
        <v>1029.9977999999999</v>
      </c>
      <c r="O657" s="85"/>
    </row>
    <row r="658" spans="1:15" ht="15" customHeight="1" x14ac:dyDescent="0.25">
      <c r="A658" s="142"/>
      <c r="B658" s="145"/>
      <c r="C658" s="145"/>
      <c r="D658" s="145"/>
      <c r="E658" s="87" t="s">
        <v>298</v>
      </c>
      <c r="F658" s="145"/>
      <c r="G658" s="145"/>
      <c r="H658" s="148"/>
      <c r="I658" s="145"/>
      <c r="J658" s="151"/>
      <c r="K658" s="145"/>
      <c r="L658" s="87"/>
      <c r="M658" s="151"/>
      <c r="N658" s="145"/>
      <c r="O658" s="85"/>
    </row>
    <row r="659" spans="1:15" ht="30.75" customHeight="1" x14ac:dyDescent="0.25">
      <c r="A659" s="143"/>
      <c r="B659" s="146"/>
      <c r="C659" s="146"/>
      <c r="D659" s="146"/>
      <c r="E659" s="88"/>
      <c r="F659" s="146"/>
      <c r="G659" s="146"/>
      <c r="H659" s="149"/>
      <c r="I659" s="146"/>
      <c r="J659" s="152"/>
      <c r="K659" s="146"/>
      <c r="L659" s="87"/>
      <c r="M659" s="152"/>
      <c r="N659" s="146"/>
      <c r="O659" s="85"/>
    </row>
    <row r="660" spans="1:15" ht="15" customHeight="1" x14ac:dyDescent="0.25">
      <c r="A660" s="141">
        <v>219</v>
      </c>
      <c r="B660" s="144" t="s">
        <v>87</v>
      </c>
      <c r="C660" s="144" t="s">
        <v>297</v>
      </c>
      <c r="D660" s="144" t="s">
        <v>33</v>
      </c>
      <c r="E660" s="87"/>
      <c r="F660" s="144" t="s">
        <v>322</v>
      </c>
      <c r="G660" s="144">
        <v>7</v>
      </c>
      <c r="H660" s="147">
        <v>7000</v>
      </c>
      <c r="I660" s="144" t="s">
        <v>323</v>
      </c>
      <c r="J660" s="147">
        <v>1677.5</v>
      </c>
      <c r="K660" s="144" t="str">
        <f>I660</f>
        <v xml:space="preserve">JU Zavod za zdravstvenu zaštitu zaposlenika MUP-a Kantona Sarajevo’’ </v>
      </c>
      <c r="L660" s="87"/>
      <c r="M660" s="150">
        <f>J660</f>
        <v>1677.5</v>
      </c>
      <c r="N660" s="144"/>
      <c r="O660" s="85"/>
    </row>
    <row r="661" spans="1:15" ht="15" customHeight="1" x14ac:dyDescent="0.25">
      <c r="A661" s="142"/>
      <c r="B661" s="145"/>
      <c r="C661" s="145"/>
      <c r="D661" s="145"/>
      <c r="E661" s="87" t="s">
        <v>298</v>
      </c>
      <c r="F661" s="145"/>
      <c r="G661" s="145"/>
      <c r="H661" s="148"/>
      <c r="I661" s="145"/>
      <c r="J661" s="148"/>
      <c r="K661" s="145"/>
      <c r="L661" s="87"/>
      <c r="M661" s="151"/>
      <c r="N661" s="145"/>
      <c r="O661" s="85"/>
    </row>
    <row r="662" spans="1:15" ht="15" customHeight="1" x14ac:dyDescent="0.25">
      <c r="A662" s="143"/>
      <c r="B662" s="146"/>
      <c r="C662" s="146"/>
      <c r="D662" s="146"/>
      <c r="E662" s="96" t="s">
        <v>321</v>
      </c>
      <c r="F662" s="146"/>
      <c r="G662" s="146"/>
      <c r="H662" s="149"/>
      <c r="I662" s="146"/>
      <c r="J662" s="149"/>
      <c r="K662" s="146"/>
      <c r="L662" s="87"/>
      <c r="M662" s="152"/>
      <c r="N662" s="146"/>
      <c r="O662" s="85"/>
    </row>
    <row r="664" spans="1:15" x14ac:dyDescent="0.25">
      <c r="J664" s="11" t="s">
        <v>332</v>
      </c>
    </row>
    <row r="665" spans="1:15" x14ac:dyDescent="0.25">
      <c r="J665" s="11" t="s">
        <v>334</v>
      </c>
    </row>
  </sheetData>
  <autoFilter ref="A1:O110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dataConsolidate/>
  <mergeCells count="2669">
    <mergeCell ref="F18:F20"/>
    <mergeCell ref="M18:M20"/>
    <mergeCell ref="B18:B20"/>
    <mergeCell ref="A18:A20"/>
    <mergeCell ref="C18:C20"/>
    <mergeCell ref="D18:D20"/>
    <mergeCell ref="G18:G20"/>
    <mergeCell ref="H18:H20"/>
    <mergeCell ref="I18:I20"/>
    <mergeCell ref="J18:J20"/>
    <mergeCell ref="K18:K20"/>
    <mergeCell ref="N18:N20"/>
    <mergeCell ref="O18:O20"/>
    <mergeCell ref="M342:M344"/>
    <mergeCell ref="N342:N344"/>
    <mergeCell ref="B339:B341"/>
    <mergeCell ref="C339:C341"/>
    <mergeCell ref="D339:D341"/>
    <mergeCell ref="F339:F341"/>
    <mergeCell ref="G339:G341"/>
    <mergeCell ref="M339:M341"/>
    <mergeCell ref="K339:K341"/>
    <mergeCell ref="J339:J341"/>
    <mergeCell ref="I339:I341"/>
    <mergeCell ref="H339:H341"/>
    <mergeCell ref="N339:N341"/>
    <mergeCell ref="A339:A341"/>
    <mergeCell ref="A342:A344"/>
    <mergeCell ref="F171:F173"/>
    <mergeCell ref="F168:F170"/>
    <mergeCell ref="F165:F167"/>
    <mergeCell ref="G165:G167"/>
    <mergeCell ref="K657:K659"/>
    <mergeCell ref="M657:M659"/>
    <mergeCell ref="N657:N659"/>
    <mergeCell ref="B345:B347"/>
    <mergeCell ref="C345:C347"/>
    <mergeCell ref="D345:D347"/>
    <mergeCell ref="F345:F347"/>
    <mergeCell ref="N345:N347"/>
    <mergeCell ref="M345:M347"/>
    <mergeCell ref="K345:K347"/>
    <mergeCell ref="J345:J347"/>
    <mergeCell ref="A651:A653"/>
    <mergeCell ref="B651:B653"/>
    <mergeCell ref="C651:C653"/>
    <mergeCell ref="D651:D653"/>
    <mergeCell ref="F651:F653"/>
    <mergeCell ref="G651:G653"/>
    <mergeCell ref="H651:H653"/>
    <mergeCell ref="I651:I653"/>
    <mergeCell ref="J651:J653"/>
    <mergeCell ref="K651:K653"/>
    <mergeCell ref="M651:M653"/>
    <mergeCell ref="N651:N653"/>
    <mergeCell ref="A648:A650"/>
    <mergeCell ref="B648:B650"/>
    <mergeCell ref="C648:C650"/>
    <mergeCell ref="D648:D650"/>
    <mergeCell ref="F648:F650"/>
    <mergeCell ref="G648:G650"/>
    <mergeCell ref="H648:H650"/>
    <mergeCell ref="I648:I650"/>
    <mergeCell ref="A657:A659"/>
    <mergeCell ref="B657:B659"/>
    <mergeCell ref="C657:C659"/>
    <mergeCell ref="D657:D659"/>
    <mergeCell ref="F657:F659"/>
    <mergeCell ref="G657:G659"/>
    <mergeCell ref="H657:H659"/>
    <mergeCell ref="I657:I659"/>
    <mergeCell ref="J657:J659"/>
    <mergeCell ref="J642:J644"/>
    <mergeCell ref="K642:K644"/>
    <mergeCell ref="M642:M644"/>
    <mergeCell ref="N642:N644"/>
    <mergeCell ref="J648:J650"/>
    <mergeCell ref="K648:K650"/>
    <mergeCell ref="M648:M650"/>
    <mergeCell ref="N648:N650"/>
    <mergeCell ref="A639:A641"/>
    <mergeCell ref="B639:B641"/>
    <mergeCell ref="C639:C641"/>
    <mergeCell ref="D639:D641"/>
    <mergeCell ref="F639:F641"/>
    <mergeCell ref="G639:G641"/>
    <mergeCell ref="A654:A656"/>
    <mergeCell ref="B654:B656"/>
    <mergeCell ref="C654:C656"/>
    <mergeCell ref="D654:D656"/>
    <mergeCell ref="F654:F656"/>
    <mergeCell ref="G654:G656"/>
    <mergeCell ref="H654:H656"/>
    <mergeCell ref="I654:I656"/>
    <mergeCell ref="J654:J656"/>
    <mergeCell ref="K654:K656"/>
    <mergeCell ref="M654:M656"/>
    <mergeCell ref="N654:N656"/>
    <mergeCell ref="A645:A647"/>
    <mergeCell ref="B645:B647"/>
    <mergeCell ref="C645:C647"/>
    <mergeCell ref="D645:D647"/>
    <mergeCell ref="F645:F647"/>
    <mergeCell ref="G645:G647"/>
    <mergeCell ref="A636:A638"/>
    <mergeCell ref="B636:B638"/>
    <mergeCell ref="C636:C638"/>
    <mergeCell ref="D636:D638"/>
    <mergeCell ref="F636:F638"/>
    <mergeCell ref="G636:G638"/>
    <mergeCell ref="H636:H638"/>
    <mergeCell ref="I636:I638"/>
    <mergeCell ref="J636:J638"/>
    <mergeCell ref="K636:K638"/>
    <mergeCell ref="M636:M638"/>
    <mergeCell ref="N636:N638"/>
    <mergeCell ref="H645:H647"/>
    <mergeCell ref="I645:I647"/>
    <mergeCell ref="J645:J647"/>
    <mergeCell ref="K645:K647"/>
    <mergeCell ref="M645:M647"/>
    <mergeCell ref="N645:N647"/>
    <mergeCell ref="H639:H641"/>
    <mergeCell ref="I639:I641"/>
    <mergeCell ref="J639:J641"/>
    <mergeCell ref="K639:K641"/>
    <mergeCell ref="M639:M641"/>
    <mergeCell ref="N639:N641"/>
    <mergeCell ref="A642:A644"/>
    <mergeCell ref="B642:B644"/>
    <mergeCell ref="C642:C644"/>
    <mergeCell ref="D642:D644"/>
    <mergeCell ref="F642:F644"/>
    <mergeCell ref="G642:G644"/>
    <mergeCell ref="H642:H644"/>
    <mergeCell ref="I642:I644"/>
    <mergeCell ref="A630:A632"/>
    <mergeCell ref="B630:B632"/>
    <mergeCell ref="C630:C632"/>
    <mergeCell ref="D630:D632"/>
    <mergeCell ref="F630:F632"/>
    <mergeCell ref="G630:G632"/>
    <mergeCell ref="H630:H632"/>
    <mergeCell ref="I630:I632"/>
    <mergeCell ref="J630:J632"/>
    <mergeCell ref="K630:K632"/>
    <mergeCell ref="M630:M632"/>
    <mergeCell ref="N630:N632"/>
    <mergeCell ref="A633:A635"/>
    <mergeCell ref="B633:B635"/>
    <mergeCell ref="C633:C635"/>
    <mergeCell ref="D633:D635"/>
    <mergeCell ref="F633:F635"/>
    <mergeCell ref="G633:G635"/>
    <mergeCell ref="H633:H635"/>
    <mergeCell ref="I633:I635"/>
    <mergeCell ref="J633:J635"/>
    <mergeCell ref="K633:K635"/>
    <mergeCell ref="M633:M635"/>
    <mergeCell ref="N633:N635"/>
    <mergeCell ref="A624:A626"/>
    <mergeCell ref="B624:B626"/>
    <mergeCell ref="C624:C626"/>
    <mergeCell ref="D624:D626"/>
    <mergeCell ref="F624:F626"/>
    <mergeCell ref="G624:G626"/>
    <mergeCell ref="H624:H626"/>
    <mergeCell ref="I624:I626"/>
    <mergeCell ref="J624:J626"/>
    <mergeCell ref="K624:K626"/>
    <mergeCell ref="M624:M626"/>
    <mergeCell ref="N624:N626"/>
    <mergeCell ref="A627:A629"/>
    <mergeCell ref="B627:B629"/>
    <mergeCell ref="C627:C629"/>
    <mergeCell ref="D627:D629"/>
    <mergeCell ref="F627:F629"/>
    <mergeCell ref="G627:G629"/>
    <mergeCell ref="H627:H629"/>
    <mergeCell ref="I627:I629"/>
    <mergeCell ref="J627:J629"/>
    <mergeCell ref="K627:K629"/>
    <mergeCell ref="M627:M629"/>
    <mergeCell ref="N627:N629"/>
    <mergeCell ref="A618:A620"/>
    <mergeCell ref="B618:B620"/>
    <mergeCell ref="C618:C620"/>
    <mergeCell ref="D618:D620"/>
    <mergeCell ref="F618:F620"/>
    <mergeCell ref="G618:G620"/>
    <mergeCell ref="H618:H620"/>
    <mergeCell ref="I618:I620"/>
    <mergeCell ref="J618:J620"/>
    <mergeCell ref="K618:K620"/>
    <mergeCell ref="M618:M620"/>
    <mergeCell ref="N618:N620"/>
    <mergeCell ref="A621:A623"/>
    <mergeCell ref="B621:B623"/>
    <mergeCell ref="C621:C623"/>
    <mergeCell ref="D621:D623"/>
    <mergeCell ref="F621:F623"/>
    <mergeCell ref="G621:G623"/>
    <mergeCell ref="H621:H623"/>
    <mergeCell ref="I621:I623"/>
    <mergeCell ref="J621:J623"/>
    <mergeCell ref="K621:K623"/>
    <mergeCell ref="M621:M623"/>
    <mergeCell ref="N621:N623"/>
    <mergeCell ref="A612:A614"/>
    <mergeCell ref="B612:B614"/>
    <mergeCell ref="C612:C614"/>
    <mergeCell ref="D612:D614"/>
    <mergeCell ref="F612:F614"/>
    <mergeCell ref="G612:G614"/>
    <mergeCell ref="H612:H614"/>
    <mergeCell ref="I612:I614"/>
    <mergeCell ref="J612:J614"/>
    <mergeCell ref="K612:K614"/>
    <mergeCell ref="M612:M614"/>
    <mergeCell ref="N612:N614"/>
    <mergeCell ref="A615:A617"/>
    <mergeCell ref="B615:B617"/>
    <mergeCell ref="C615:C617"/>
    <mergeCell ref="D615:D617"/>
    <mergeCell ref="F615:F617"/>
    <mergeCell ref="G615:G617"/>
    <mergeCell ref="H615:H617"/>
    <mergeCell ref="I615:I617"/>
    <mergeCell ref="J615:J617"/>
    <mergeCell ref="K615:K617"/>
    <mergeCell ref="M615:M617"/>
    <mergeCell ref="N615:N617"/>
    <mergeCell ref="A606:A608"/>
    <mergeCell ref="B606:B608"/>
    <mergeCell ref="C606:C608"/>
    <mergeCell ref="D606:D608"/>
    <mergeCell ref="F606:F608"/>
    <mergeCell ref="G606:G608"/>
    <mergeCell ref="H606:H608"/>
    <mergeCell ref="I606:I608"/>
    <mergeCell ref="J606:J608"/>
    <mergeCell ref="K606:K608"/>
    <mergeCell ref="M606:M608"/>
    <mergeCell ref="N606:N608"/>
    <mergeCell ref="A609:A611"/>
    <mergeCell ref="B609:B611"/>
    <mergeCell ref="C609:C611"/>
    <mergeCell ref="D609:D611"/>
    <mergeCell ref="F609:F611"/>
    <mergeCell ref="G609:G611"/>
    <mergeCell ref="H609:H611"/>
    <mergeCell ref="I609:I611"/>
    <mergeCell ref="J609:J611"/>
    <mergeCell ref="K609:K611"/>
    <mergeCell ref="M609:M611"/>
    <mergeCell ref="N609:N611"/>
    <mergeCell ref="A600:A602"/>
    <mergeCell ref="B600:B602"/>
    <mergeCell ref="C600:C602"/>
    <mergeCell ref="D600:D602"/>
    <mergeCell ref="F600:F602"/>
    <mergeCell ref="G600:G602"/>
    <mergeCell ref="H600:H602"/>
    <mergeCell ref="I600:I602"/>
    <mergeCell ref="J600:J602"/>
    <mergeCell ref="K600:K602"/>
    <mergeCell ref="M600:M602"/>
    <mergeCell ref="N600:N602"/>
    <mergeCell ref="A603:A605"/>
    <mergeCell ref="B603:B605"/>
    <mergeCell ref="C603:C605"/>
    <mergeCell ref="D603:D605"/>
    <mergeCell ref="F603:F605"/>
    <mergeCell ref="G603:G605"/>
    <mergeCell ref="H603:H605"/>
    <mergeCell ref="I603:I605"/>
    <mergeCell ref="J603:J605"/>
    <mergeCell ref="K603:K605"/>
    <mergeCell ref="M603:M605"/>
    <mergeCell ref="N603:N605"/>
    <mergeCell ref="A594:A596"/>
    <mergeCell ref="B594:B596"/>
    <mergeCell ref="C594:C596"/>
    <mergeCell ref="D594:D596"/>
    <mergeCell ref="F594:F596"/>
    <mergeCell ref="G594:G596"/>
    <mergeCell ref="H594:H596"/>
    <mergeCell ref="I594:I596"/>
    <mergeCell ref="J594:J596"/>
    <mergeCell ref="K594:K596"/>
    <mergeCell ref="M594:M596"/>
    <mergeCell ref="N594:N596"/>
    <mergeCell ref="A597:A599"/>
    <mergeCell ref="B597:B599"/>
    <mergeCell ref="C597:C599"/>
    <mergeCell ref="D597:D599"/>
    <mergeCell ref="F597:F599"/>
    <mergeCell ref="G597:G599"/>
    <mergeCell ref="H597:H599"/>
    <mergeCell ref="I597:I599"/>
    <mergeCell ref="J597:J599"/>
    <mergeCell ref="K597:K599"/>
    <mergeCell ref="M597:M599"/>
    <mergeCell ref="N597:N599"/>
    <mergeCell ref="A588:A590"/>
    <mergeCell ref="B588:B590"/>
    <mergeCell ref="C588:C590"/>
    <mergeCell ref="D588:D590"/>
    <mergeCell ref="F588:F590"/>
    <mergeCell ref="G588:G590"/>
    <mergeCell ref="H588:H590"/>
    <mergeCell ref="I588:I590"/>
    <mergeCell ref="J588:J590"/>
    <mergeCell ref="K588:K590"/>
    <mergeCell ref="M588:M590"/>
    <mergeCell ref="N588:N590"/>
    <mergeCell ref="A591:A593"/>
    <mergeCell ref="B591:B593"/>
    <mergeCell ref="C591:C593"/>
    <mergeCell ref="D591:D593"/>
    <mergeCell ref="F591:F593"/>
    <mergeCell ref="G591:G593"/>
    <mergeCell ref="H591:H593"/>
    <mergeCell ref="I591:I593"/>
    <mergeCell ref="J591:J593"/>
    <mergeCell ref="K591:K593"/>
    <mergeCell ref="M591:M593"/>
    <mergeCell ref="N591:N593"/>
    <mergeCell ref="A582:A584"/>
    <mergeCell ref="B582:B584"/>
    <mergeCell ref="C582:C584"/>
    <mergeCell ref="D582:D584"/>
    <mergeCell ref="F582:F584"/>
    <mergeCell ref="G582:G584"/>
    <mergeCell ref="H582:H584"/>
    <mergeCell ref="I582:I584"/>
    <mergeCell ref="J582:J584"/>
    <mergeCell ref="K582:K584"/>
    <mergeCell ref="M582:M584"/>
    <mergeCell ref="N582:N584"/>
    <mergeCell ref="A585:A587"/>
    <mergeCell ref="B585:B587"/>
    <mergeCell ref="C585:C587"/>
    <mergeCell ref="D585:D587"/>
    <mergeCell ref="F585:F587"/>
    <mergeCell ref="G585:G587"/>
    <mergeCell ref="H585:H587"/>
    <mergeCell ref="I585:I587"/>
    <mergeCell ref="J585:J587"/>
    <mergeCell ref="K585:K587"/>
    <mergeCell ref="M585:M587"/>
    <mergeCell ref="N585:N587"/>
    <mergeCell ref="A576:A578"/>
    <mergeCell ref="B576:B578"/>
    <mergeCell ref="C576:C578"/>
    <mergeCell ref="D576:D578"/>
    <mergeCell ref="F576:F578"/>
    <mergeCell ref="G576:G578"/>
    <mergeCell ref="H576:H578"/>
    <mergeCell ref="I576:I578"/>
    <mergeCell ref="J576:J578"/>
    <mergeCell ref="K576:K578"/>
    <mergeCell ref="M576:M578"/>
    <mergeCell ref="N576:N578"/>
    <mergeCell ref="A579:A581"/>
    <mergeCell ref="B579:B581"/>
    <mergeCell ref="C579:C581"/>
    <mergeCell ref="D579:D581"/>
    <mergeCell ref="F579:F581"/>
    <mergeCell ref="G579:G581"/>
    <mergeCell ref="H579:H581"/>
    <mergeCell ref="I579:I581"/>
    <mergeCell ref="J579:J581"/>
    <mergeCell ref="K579:K581"/>
    <mergeCell ref="M579:M581"/>
    <mergeCell ref="N579:N581"/>
    <mergeCell ref="A570:A572"/>
    <mergeCell ref="B570:B572"/>
    <mergeCell ref="C570:C572"/>
    <mergeCell ref="D570:D572"/>
    <mergeCell ref="F570:F572"/>
    <mergeCell ref="G570:G572"/>
    <mergeCell ref="H570:H572"/>
    <mergeCell ref="I570:I572"/>
    <mergeCell ref="J570:J572"/>
    <mergeCell ref="K570:K572"/>
    <mergeCell ref="M570:M572"/>
    <mergeCell ref="N570:N572"/>
    <mergeCell ref="A573:A575"/>
    <mergeCell ref="B573:B575"/>
    <mergeCell ref="C573:C575"/>
    <mergeCell ref="D573:D575"/>
    <mergeCell ref="F573:F575"/>
    <mergeCell ref="G573:G575"/>
    <mergeCell ref="H573:H575"/>
    <mergeCell ref="I573:I575"/>
    <mergeCell ref="J573:J575"/>
    <mergeCell ref="K573:K575"/>
    <mergeCell ref="M573:M575"/>
    <mergeCell ref="N573:N575"/>
    <mergeCell ref="A564:A566"/>
    <mergeCell ref="B564:B566"/>
    <mergeCell ref="C564:C566"/>
    <mergeCell ref="D564:D566"/>
    <mergeCell ref="F564:F566"/>
    <mergeCell ref="G564:G566"/>
    <mergeCell ref="H564:H566"/>
    <mergeCell ref="I564:I566"/>
    <mergeCell ref="J564:J566"/>
    <mergeCell ref="K564:K566"/>
    <mergeCell ref="M564:M566"/>
    <mergeCell ref="N564:N566"/>
    <mergeCell ref="A567:A569"/>
    <mergeCell ref="B567:B569"/>
    <mergeCell ref="C567:C569"/>
    <mergeCell ref="D567:D569"/>
    <mergeCell ref="F567:F569"/>
    <mergeCell ref="G567:G569"/>
    <mergeCell ref="H567:H569"/>
    <mergeCell ref="I567:I569"/>
    <mergeCell ref="J567:J569"/>
    <mergeCell ref="K567:K569"/>
    <mergeCell ref="M567:M569"/>
    <mergeCell ref="N567:N569"/>
    <mergeCell ref="A558:A560"/>
    <mergeCell ref="B558:B560"/>
    <mergeCell ref="C558:C560"/>
    <mergeCell ref="D558:D560"/>
    <mergeCell ref="F558:F560"/>
    <mergeCell ref="G558:G560"/>
    <mergeCell ref="H558:H560"/>
    <mergeCell ref="I558:I560"/>
    <mergeCell ref="J558:J560"/>
    <mergeCell ref="K558:K560"/>
    <mergeCell ref="M558:M560"/>
    <mergeCell ref="N558:N560"/>
    <mergeCell ref="A561:A563"/>
    <mergeCell ref="B561:B563"/>
    <mergeCell ref="C561:C563"/>
    <mergeCell ref="D561:D563"/>
    <mergeCell ref="F561:F563"/>
    <mergeCell ref="G561:G563"/>
    <mergeCell ref="H561:H563"/>
    <mergeCell ref="I561:I563"/>
    <mergeCell ref="J561:J563"/>
    <mergeCell ref="K561:K563"/>
    <mergeCell ref="M561:M563"/>
    <mergeCell ref="N561:N563"/>
    <mergeCell ref="A552:A554"/>
    <mergeCell ref="B552:B554"/>
    <mergeCell ref="C552:C554"/>
    <mergeCell ref="D552:D554"/>
    <mergeCell ref="F552:F554"/>
    <mergeCell ref="G552:G554"/>
    <mergeCell ref="H552:H554"/>
    <mergeCell ref="I552:I554"/>
    <mergeCell ref="J552:J554"/>
    <mergeCell ref="K552:K554"/>
    <mergeCell ref="M552:M554"/>
    <mergeCell ref="N552:N554"/>
    <mergeCell ref="A555:A557"/>
    <mergeCell ref="B555:B557"/>
    <mergeCell ref="C555:C557"/>
    <mergeCell ref="D555:D557"/>
    <mergeCell ref="F555:F557"/>
    <mergeCell ref="G555:G557"/>
    <mergeCell ref="H555:H557"/>
    <mergeCell ref="I555:I557"/>
    <mergeCell ref="J555:J557"/>
    <mergeCell ref="K555:K557"/>
    <mergeCell ref="M555:M557"/>
    <mergeCell ref="N555:N557"/>
    <mergeCell ref="A546:A548"/>
    <mergeCell ref="B546:B548"/>
    <mergeCell ref="C546:C548"/>
    <mergeCell ref="D546:D548"/>
    <mergeCell ref="F546:F548"/>
    <mergeCell ref="G546:G548"/>
    <mergeCell ref="H546:H548"/>
    <mergeCell ref="I546:I548"/>
    <mergeCell ref="J546:J548"/>
    <mergeCell ref="K546:K548"/>
    <mergeCell ref="M546:M548"/>
    <mergeCell ref="N546:N548"/>
    <mergeCell ref="A549:A551"/>
    <mergeCell ref="B549:B551"/>
    <mergeCell ref="C549:C551"/>
    <mergeCell ref="D549:D551"/>
    <mergeCell ref="F549:F551"/>
    <mergeCell ref="G549:G551"/>
    <mergeCell ref="H549:H551"/>
    <mergeCell ref="I549:I551"/>
    <mergeCell ref="J549:J551"/>
    <mergeCell ref="K549:K551"/>
    <mergeCell ref="M549:M551"/>
    <mergeCell ref="N549:N551"/>
    <mergeCell ref="A540:A542"/>
    <mergeCell ref="B540:B542"/>
    <mergeCell ref="C540:C542"/>
    <mergeCell ref="D540:D542"/>
    <mergeCell ref="F540:F542"/>
    <mergeCell ref="G540:G542"/>
    <mergeCell ref="H540:H542"/>
    <mergeCell ref="I540:I542"/>
    <mergeCell ref="J540:J542"/>
    <mergeCell ref="K540:K542"/>
    <mergeCell ref="M540:M542"/>
    <mergeCell ref="N540:N542"/>
    <mergeCell ref="A543:A545"/>
    <mergeCell ref="B543:B545"/>
    <mergeCell ref="C543:C545"/>
    <mergeCell ref="D543:D545"/>
    <mergeCell ref="F543:F545"/>
    <mergeCell ref="G543:G545"/>
    <mergeCell ref="H543:H545"/>
    <mergeCell ref="I543:I545"/>
    <mergeCell ref="J543:J545"/>
    <mergeCell ref="K543:K545"/>
    <mergeCell ref="M543:M545"/>
    <mergeCell ref="N543:N545"/>
    <mergeCell ref="A534:A536"/>
    <mergeCell ref="B534:B536"/>
    <mergeCell ref="C534:C536"/>
    <mergeCell ref="D534:D536"/>
    <mergeCell ref="F534:F536"/>
    <mergeCell ref="G534:G536"/>
    <mergeCell ref="H534:H536"/>
    <mergeCell ref="I534:I536"/>
    <mergeCell ref="J534:J536"/>
    <mergeCell ref="K534:K536"/>
    <mergeCell ref="M534:M536"/>
    <mergeCell ref="N534:N536"/>
    <mergeCell ref="A537:A539"/>
    <mergeCell ref="B537:B539"/>
    <mergeCell ref="C537:C539"/>
    <mergeCell ref="D537:D539"/>
    <mergeCell ref="F537:F539"/>
    <mergeCell ref="G537:G539"/>
    <mergeCell ref="H537:H539"/>
    <mergeCell ref="I537:I539"/>
    <mergeCell ref="J537:J539"/>
    <mergeCell ref="K537:K539"/>
    <mergeCell ref="M537:M539"/>
    <mergeCell ref="N537:N539"/>
    <mergeCell ref="A528:A530"/>
    <mergeCell ref="B528:B530"/>
    <mergeCell ref="C528:C530"/>
    <mergeCell ref="D528:D530"/>
    <mergeCell ref="F528:F530"/>
    <mergeCell ref="G528:G530"/>
    <mergeCell ref="H528:H530"/>
    <mergeCell ref="I528:I530"/>
    <mergeCell ref="J528:J530"/>
    <mergeCell ref="K528:K530"/>
    <mergeCell ref="M528:M530"/>
    <mergeCell ref="N528:N530"/>
    <mergeCell ref="A531:A533"/>
    <mergeCell ref="B531:B533"/>
    <mergeCell ref="C531:C533"/>
    <mergeCell ref="D531:D533"/>
    <mergeCell ref="F531:F533"/>
    <mergeCell ref="G531:G533"/>
    <mergeCell ref="H531:H533"/>
    <mergeCell ref="I531:I533"/>
    <mergeCell ref="J531:J533"/>
    <mergeCell ref="K531:K533"/>
    <mergeCell ref="M531:M533"/>
    <mergeCell ref="N531:N533"/>
    <mergeCell ref="A522:A524"/>
    <mergeCell ref="B522:B524"/>
    <mergeCell ref="C522:C524"/>
    <mergeCell ref="D522:D524"/>
    <mergeCell ref="F522:F524"/>
    <mergeCell ref="G522:G524"/>
    <mergeCell ref="H522:H524"/>
    <mergeCell ref="I522:I524"/>
    <mergeCell ref="J522:J524"/>
    <mergeCell ref="K522:K524"/>
    <mergeCell ref="M522:M524"/>
    <mergeCell ref="N522:N524"/>
    <mergeCell ref="A525:A527"/>
    <mergeCell ref="B525:B527"/>
    <mergeCell ref="C525:C527"/>
    <mergeCell ref="D525:D527"/>
    <mergeCell ref="F525:F527"/>
    <mergeCell ref="G525:G527"/>
    <mergeCell ref="H525:H527"/>
    <mergeCell ref="I525:I527"/>
    <mergeCell ref="J525:J527"/>
    <mergeCell ref="K525:K527"/>
    <mergeCell ref="M525:M527"/>
    <mergeCell ref="N525:N527"/>
    <mergeCell ref="A516:A518"/>
    <mergeCell ref="B516:B518"/>
    <mergeCell ref="C516:C518"/>
    <mergeCell ref="D516:D518"/>
    <mergeCell ref="F516:F518"/>
    <mergeCell ref="G516:G518"/>
    <mergeCell ref="H516:H518"/>
    <mergeCell ref="I516:I518"/>
    <mergeCell ref="J516:J518"/>
    <mergeCell ref="K516:K518"/>
    <mergeCell ref="M516:M518"/>
    <mergeCell ref="N516:N518"/>
    <mergeCell ref="A519:A521"/>
    <mergeCell ref="B519:B521"/>
    <mergeCell ref="C519:C521"/>
    <mergeCell ref="D519:D521"/>
    <mergeCell ref="F519:F521"/>
    <mergeCell ref="G519:G521"/>
    <mergeCell ref="H519:H521"/>
    <mergeCell ref="I519:I521"/>
    <mergeCell ref="J519:J521"/>
    <mergeCell ref="K519:K521"/>
    <mergeCell ref="M519:M521"/>
    <mergeCell ref="N519:N521"/>
    <mergeCell ref="A510:A512"/>
    <mergeCell ref="B510:B512"/>
    <mergeCell ref="C510:C512"/>
    <mergeCell ref="D510:D512"/>
    <mergeCell ref="F510:F512"/>
    <mergeCell ref="G510:G512"/>
    <mergeCell ref="H510:H512"/>
    <mergeCell ref="I510:I512"/>
    <mergeCell ref="J510:J512"/>
    <mergeCell ref="K510:K512"/>
    <mergeCell ref="M510:M512"/>
    <mergeCell ref="N510:N512"/>
    <mergeCell ref="A513:A515"/>
    <mergeCell ref="B513:B515"/>
    <mergeCell ref="C513:C515"/>
    <mergeCell ref="D513:D515"/>
    <mergeCell ref="F513:F515"/>
    <mergeCell ref="G513:G515"/>
    <mergeCell ref="H513:H515"/>
    <mergeCell ref="I513:I515"/>
    <mergeCell ref="J513:J515"/>
    <mergeCell ref="K513:K515"/>
    <mergeCell ref="M513:M515"/>
    <mergeCell ref="N513:N515"/>
    <mergeCell ref="A504:A506"/>
    <mergeCell ref="B504:B506"/>
    <mergeCell ref="C504:C506"/>
    <mergeCell ref="D504:D506"/>
    <mergeCell ref="F504:F506"/>
    <mergeCell ref="G504:G506"/>
    <mergeCell ref="H504:H506"/>
    <mergeCell ref="I504:I506"/>
    <mergeCell ref="J504:J506"/>
    <mergeCell ref="K504:K506"/>
    <mergeCell ref="M504:M506"/>
    <mergeCell ref="N504:N506"/>
    <mergeCell ref="A507:A509"/>
    <mergeCell ref="B507:B509"/>
    <mergeCell ref="C507:C509"/>
    <mergeCell ref="D507:D509"/>
    <mergeCell ref="F507:F509"/>
    <mergeCell ref="G507:G509"/>
    <mergeCell ref="H507:H509"/>
    <mergeCell ref="I507:I509"/>
    <mergeCell ref="J507:J509"/>
    <mergeCell ref="K507:K509"/>
    <mergeCell ref="M507:M509"/>
    <mergeCell ref="N507:N509"/>
    <mergeCell ref="A498:A500"/>
    <mergeCell ref="B498:B500"/>
    <mergeCell ref="C498:C500"/>
    <mergeCell ref="D498:D500"/>
    <mergeCell ref="F498:F500"/>
    <mergeCell ref="G498:G500"/>
    <mergeCell ref="H498:H500"/>
    <mergeCell ref="I498:I500"/>
    <mergeCell ref="J498:J500"/>
    <mergeCell ref="K498:K500"/>
    <mergeCell ref="M498:M500"/>
    <mergeCell ref="N498:N500"/>
    <mergeCell ref="A501:A503"/>
    <mergeCell ref="B501:B503"/>
    <mergeCell ref="C501:C503"/>
    <mergeCell ref="D501:D503"/>
    <mergeCell ref="F501:F503"/>
    <mergeCell ref="G501:G503"/>
    <mergeCell ref="H501:H503"/>
    <mergeCell ref="I501:I503"/>
    <mergeCell ref="J501:J503"/>
    <mergeCell ref="K501:K503"/>
    <mergeCell ref="M501:M503"/>
    <mergeCell ref="N501:N503"/>
    <mergeCell ref="A492:A494"/>
    <mergeCell ref="B492:B494"/>
    <mergeCell ref="C492:C494"/>
    <mergeCell ref="D492:D494"/>
    <mergeCell ref="F492:F494"/>
    <mergeCell ref="G492:G494"/>
    <mergeCell ref="H492:H494"/>
    <mergeCell ref="I492:I494"/>
    <mergeCell ref="J492:J494"/>
    <mergeCell ref="K492:K494"/>
    <mergeCell ref="M492:M494"/>
    <mergeCell ref="N492:N494"/>
    <mergeCell ref="A495:A497"/>
    <mergeCell ref="B495:B497"/>
    <mergeCell ref="C495:C497"/>
    <mergeCell ref="D495:D497"/>
    <mergeCell ref="F495:F497"/>
    <mergeCell ref="G495:G497"/>
    <mergeCell ref="H495:H497"/>
    <mergeCell ref="I495:I497"/>
    <mergeCell ref="J495:J497"/>
    <mergeCell ref="K495:K497"/>
    <mergeCell ref="M495:M497"/>
    <mergeCell ref="N495:N497"/>
    <mergeCell ref="A486:A488"/>
    <mergeCell ref="B486:B488"/>
    <mergeCell ref="C486:C488"/>
    <mergeCell ref="D486:D488"/>
    <mergeCell ref="F486:F488"/>
    <mergeCell ref="G486:G488"/>
    <mergeCell ref="H486:H488"/>
    <mergeCell ref="I486:I488"/>
    <mergeCell ref="J486:J488"/>
    <mergeCell ref="K486:K488"/>
    <mergeCell ref="M486:M488"/>
    <mergeCell ref="N486:N488"/>
    <mergeCell ref="A489:A491"/>
    <mergeCell ref="B489:B491"/>
    <mergeCell ref="C489:C491"/>
    <mergeCell ref="D489:D491"/>
    <mergeCell ref="F489:F491"/>
    <mergeCell ref="G489:G491"/>
    <mergeCell ref="H489:H491"/>
    <mergeCell ref="I489:I491"/>
    <mergeCell ref="J489:J491"/>
    <mergeCell ref="K489:K491"/>
    <mergeCell ref="M489:M491"/>
    <mergeCell ref="N489:N491"/>
    <mergeCell ref="A480:A482"/>
    <mergeCell ref="B480:B482"/>
    <mergeCell ref="C480:C482"/>
    <mergeCell ref="D480:D482"/>
    <mergeCell ref="F480:F482"/>
    <mergeCell ref="G480:G482"/>
    <mergeCell ref="H480:H482"/>
    <mergeCell ref="I480:I482"/>
    <mergeCell ref="J480:J482"/>
    <mergeCell ref="K480:K482"/>
    <mergeCell ref="M480:M482"/>
    <mergeCell ref="N480:N482"/>
    <mergeCell ref="A483:A485"/>
    <mergeCell ref="B483:B485"/>
    <mergeCell ref="C483:C485"/>
    <mergeCell ref="D483:D485"/>
    <mergeCell ref="F483:F485"/>
    <mergeCell ref="G483:G485"/>
    <mergeCell ref="H483:H485"/>
    <mergeCell ref="I483:I485"/>
    <mergeCell ref="J483:J485"/>
    <mergeCell ref="K483:K485"/>
    <mergeCell ref="M483:M485"/>
    <mergeCell ref="N483:N485"/>
    <mergeCell ref="A474:A476"/>
    <mergeCell ref="B474:B476"/>
    <mergeCell ref="C474:C476"/>
    <mergeCell ref="D474:D476"/>
    <mergeCell ref="F474:F476"/>
    <mergeCell ref="G474:G476"/>
    <mergeCell ref="H474:H476"/>
    <mergeCell ref="I474:I476"/>
    <mergeCell ref="J474:J476"/>
    <mergeCell ref="K474:K476"/>
    <mergeCell ref="M474:M476"/>
    <mergeCell ref="N474:N476"/>
    <mergeCell ref="A477:A479"/>
    <mergeCell ref="B477:B479"/>
    <mergeCell ref="C477:C479"/>
    <mergeCell ref="D477:D479"/>
    <mergeCell ref="F477:F479"/>
    <mergeCell ref="G477:G479"/>
    <mergeCell ref="H477:H479"/>
    <mergeCell ref="I477:I479"/>
    <mergeCell ref="J477:J479"/>
    <mergeCell ref="K477:K479"/>
    <mergeCell ref="M477:M479"/>
    <mergeCell ref="N477:N479"/>
    <mergeCell ref="A468:A470"/>
    <mergeCell ref="B468:B470"/>
    <mergeCell ref="C468:C470"/>
    <mergeCell ref="D468:D470"/>
    <mergeCell ref="F468:F470"/>
    <mergeCell ref="G468:G470"/>
    <mergeCell ref="H468:H470"/>
    <mergeCell ref="I468:I470"/>
    <mergeCell ref="J468:J470"/>
    <mergeCell ref="K468:K470"/>
    <mergeCell ref="M468:M470"/>
    <mergeCell ref="N468:N470"/>
    <mergeCell ref="A471:A473"/>
    <mergeCell ref="B471:B473"/>
    <mergeCell ref="C471:C473"/>
    <mergeCell ref="D471:D473"/>
    <mergeCell ref="F471:F473"/>
    <mergeCell ref="G471:G473"/>
    <mergeCell ref="H471:H473"/>
    <mergeCell ref="I471:I473"/>
    <mergeCell ref="J471:J473"/>
    <mergeCell ref="K471:K473"/>
    <mergeCell ref="M471:M473"/>
    <mergeCell ref="N471:N473"/>
    <mergeCell ref="A462:A464"/>
    <mergeCell ref="B462:B464"/>
    <mergeCell ref="C462:C464"/>
    <mergeCell ref="D462:D464"/>
    <mergeCell ref="F462:F464"/>
    <mergeCell ref="G462:G464"/>
    <mergeCell ref="H462:H464"/>
    <mergeCell ref="I462:I464"/>
    <mergeCell ref="J462:J464"/>
    <mergeCell ref="K462:K464"/>
    <mergeCell ref="M462:M464"/>
    <mergeCell ref="N462:N464"/>
    <mergeCell ref="A465:A467"/>
    <mergeCell ref="B465:B467"/>
    <mergeCell ref="C465:C467"/>
    <mergeCell ref="D465:D467"/>
    <mergeCell ref="F465:F467"/>
    <mergeCell ref="G465:G467"/>
    <mergeCell ref="H465:H467"/>
    <mergeCell ref="I465:I467"/>
    <mergeCell ref="J465:J467"/>
    <mergeCell ref="K465:K467"/>
    <mergeCell ref="M465:M467"/>
    <mergeCell ref="N465:N467"/>
    <mergeCell ref="A456:A458"/>
    <mergeCell ref="B456:B458"/>
    <mergeCell ref="C456:C458"/>
    <mergeCell ref="D456:D458"/>
    <mergeCell ref="F456:F458"/>
    <mergeCell ref="G456:G458"/>
    <mergeCell ref="H456:H458"/>
    <mergeCell ref="I456:I458"/>
    <mergeCell ref="J456:J458"/>
    <mergeCell ref="K456:K458"/>
    <mergeCell ref="M456:M458"/>
    <mergeCell ref="N456:N458"/>
    <mergeCell ref="A459:A461"/>
    <mergeCell ref="B459:B461"/>
    <mergeCell ref="C459:C461"/>
    <mergeCell ref="D459:D461"/>
    <mergeCell ref="F459:F461"/>
    <mergeCell ref="G459:G461"/>
    <mergeCell ref="H459:H461"/>
    <mergeCell ref="I459:I461"/>
    <mergeCell ref="J459:J461"/>
    <mergeCell ref="K459:K461"/>
    <mergeCell ref="M459:M461"/>
    <mergeCell ref="N459:N461"/>
    <mergeCell ref="A450:A452"/>
    <mergeCell ref="B450:B452"/>
    <mergeCell ref="C450:C452"/>
    <mergeCell ref="D450:D452"/>
    <mergeCell ref="F450:F452"/>
    <mergeCell ref="G450:G452"/>
    <mergeCell ref="H450:H452"/>
    <mergeCell ref="I450:I452"/>
    <mergeCell ref="J450:J452"/>
    <mergeCell ref="K450:K452"/>
    <mergeCell ref="M450:M452"/>
    <mergeCell ref="N450:N452"/>
    <mergeCell ref="A453:A455"/>
    <mergeCell ref="B453:B455"/>
    <mergeCell ref="C453:C455"/>
    <mergeCell ref="D453:D455"/>
    <mergeCell ref="F453:F455"/>
    <mergeCell ref="G453:G455"/>
    <mergeCell ref="H453:H455"/>
    <mergeCell ref="I453:I455"/>
    <mergeCell ref="J453:J455"/>
    <mergeCell ref="K453:K455"/>
    <mergeCell ref="M453:M455"/>
    <mergeCell ref="N453:N455"/>
    <mergeCell ref="A444:A446"/>
    <mergeCell ref="B444:B446"/>
    <mergeCell ref="C444:C446"/>
    <mergeCell ref="D444:D446"/>
    <mergeCell ref="F444:F446"/>
    <mergeCell ref="G444:G446"/>
    <mergeCell ref="H444:H446"/>
    <mergeCell ref="I444:I446"/>
    <mergeCell ref="J444:J446"/>
    <mergeCell ref="K444:K446"/>
    <mergeCell ref="M444:M446"/>
    <mergeCell ref="N444:N446"/>
    <mergeCell ref="A447:A449"/>
    <mergeCell ref="B447:B449"/>
    <mergeCell ref="C447:C449"/>
    <mergeCell ref="D447:D449"/>
    <mergeCell ref="F447:F449"/>
    <mergeCell ref="G447:G449"/>
    <mergeCell ref="H447:H449"/>
    <mergeCell ref="I447:I449"/>
    <mergeCell ref="J447:J449"/>
    <mergeCell ref="K447:K449"/>
    <mergeCell ref="M447:M449"/>
    <mergeCell ref="N447:N449"/>
    <mergeCell ref="A438:A440"/>
    <mergeCell ref="B438:B440"/>
    <mergeCell ref="C438:C440"/>
    <mergeCell ref="D438:D440"/>
    <mergeCell ref="F438:F440"/>
    <mergeCell ref="G438:G440"/>
    <mergeCell ref="H438:H440"/>
    <mergeCell ref="I438:I440"/>
    <mergeCell ref="J438:J440"/>
    <mergeCell ref="K438:K440"/>
    <mergeCell ref="M438:M440"/>
    <mergeCell ref="N438:N440"/>
    <mergeCell ref="A441:A443"/>
    <mergeCell ref="B441:B443"/>
    <mergeCell ref="C441:C443"/>
    <mergeCell ref="D441:D443"/>
    <mergeCell ref="F441:F443"/>
    <mergeCell ref="G441:G443"/>
    <mergeCell ref="H441:H443"/>
    <mergeCell ref="I441:I443"/>
    <mergeCell ref="J441:J443"/>
    <mergeCell ref="K441:K443"/>
    <mergeCell ref="M441:M443"/>
    <mergeCell ref="N441:N443"/>
    <mergeCell ref="A432:A434"/>
    <mergeCell ref="B432:B434"/>
    <mergeCell ref="C432:C434"/>
    <mergeCell ref="D432:D434"/>
    <mergeCell ref="F432:F434"/>
    <mergeCell ref="G432:G434"/>
    <mergeCell ref="H432:H434"/>
    <mergeCell ref="I432:I434"/>
    <mergeCell ref="J432:J434"/>
    <mergeCell ref="K432:K434"/>
    <mergeCell ref="M432:M434"/>
    <mergeCell ref="N432:N434"/>
    <mergeCell ref="A435:A437"/>
    <mergeCell ref="B435:B437"/>
    <mergeCell ref="C435:C437"/>
    <mergeCell ref="D435:D437"/>
    <mergeCell ref="F435:F437"/>
    <mergeCell ref="G435:G437"/>
    <mergeCell ref="H435:H437"/>
    <mergeCell ref="I435:I437"/>
    <mergeCell ref="J435:J437"/>
    <mergeCell ref="K435:K437"/>
    <mergeCell ref="M435:M437"/>
    <mergeCell ref="N435:N437"/>
    <mergeCell ref="A426:A428"/>
    <mergeCell ref="B426:B428"/>
    <mergeCell ref="C426:C428"/>
    <mergeCell ref="D426:D428"/>
    <mergeCell ref="F426:F428"/>
    <mergeCell ref="G426:G428"/>
    <mergeCell ref="H426:H428"/>
    <mergeCell ref="I426:I428"/>
    <mergeCell ref="J426:J428"/>
    <mergeCell ref="K426:K428"/>
    <mergeCell ref="M426:M428"/>
    <mergeCell ref="N426:N428"/>
    <mergeCell ref="A429:A431"/>
    <mergeCell ref="B429:B431"/>
    <mergeCell ref="C429:C431"/>
    <mergeCell ref="D429:D431"/>
    <mergeCell ref="F429:F431"/>
    <mergeCell ref="G429:G431"/>
    <mergeCell ref="H429:H431"/>
    <mergeCell ref="I429:I431"/>
    <mergeCell ref="J429:J431"/>
    <mergeCell ref="K429:K431"/>
    <mergeCell ref="M429:M431"/>
    <mergeCell ref="N429:N431"/>
    <mergeCell ref="A420:A422"/>
    <mergeCell ref="B420:B422"/>
    <mergeCell ref="C420:C422"/>
    <mergeCell ref="D420:D422"/>
    <mergeCell ref="F420:F422"/>
    <mergeCell ref="G420:G422"/>
    <mergeCell ref="H420:H422"/>
    <mergeCell ref="I420:I422"/>
    <mergeCell ref="J420:J422"/>
    <mergeCell ref="K420:K422"/>
    <mergeCell ref="M420:M422"/>
    <mergeCell ref="N420:N422"/>
    <mergeCell ref="A423:A425"/>
    <mergeCell ref="B423:B425"/>
    <mergeCell ref="C423:C425"/>
    <mergeCell ref="D423:D425"/>
    <mergeCell ref="F423:F425"/>
    <mergeCell ref="G423:G425"/>
    <mergeCell ref="H423:H425"/>
    <mergeCell ref="I423:I425"/>
    <mergeCell ref="J423:J425"/>
    <mergeCell ref="K423:K425"/>
    <mergeCell ref="M423:M425"/>
    <mergeCell ref="N423:N425"/>
    <mergeCell ref="A414:A416"/>
    <mergeCell ref="B414:B416"/>
    <mergeCell ref="C414:C416"/>
    <mergeCell ref="D414:D416"/>
    <mergeCell ref="F414:F416"/>
    <mergeCell ref="G414:G416"/>
    <mergeCell ref="H414:H416"/>
    <mergeCell ref="I414:I416"/>
    <mergeCell ref="J414:J416"/>
    <mergeCell ref="K414:K416"/>
    <mergeCell ref="M414:M416"/>
    <mergeCell ref="N414:N416"/>
    <mergeCell ref="A417:A419"/>
    <mergeCell ref="B417:B419"/>
    <mergeCell ref="C417:C419"/>
    <mergeCell ref="D417:D419"/>
    <mergeCell ref="F417:F419"/>
    <mergeCell ref="G417:G419"/>
    <mergeCell ref="H417:H419"/>
    <mergeCell ref="I417:I419"/>
    <mergeCell ref="J417:J419"/>
    <mergeCell ref="K417:K419"/>
    <mergeCell ref="M417:M419"/>
    <mergeCell ref="N417:N419"/>
    <mergeCell ref="A408:A410"/>
    <mergeCell ref="B408:B410"/>
    <mergeCell ref="C408:C410"/>
    <mergeCell ref="D408:D410"/>
    <mergeCell ref="F408:F410"/>
    <mergeCell ref="G408:G410"/>
    <mergeCell ref="H408:H410"/>
    <mergeCell ref="I408:I410"/>
    <mergeCell ref="J408:J410"/>
    <mergeCell ref="K408:K410"/>
    <mergeCell ref="M408:M410"/>
    <mergeCell ref="N408:N410"/>
    <mergeCell ref="A411:A413"/>
    <mergeCell ref="B411:B413"/>
    <mergeCell ref="C411:C413"/>
    <mergeCell ref="D411:D413"/>
    <mergeCell ref="F411:F413"/>
    <mergeCell ref="G411:G413"/>
    <mergeCell ref="H411:H413"/>
    <mergeCell ref="I411:I413"/>
    <mergeCell ref="J411:J413"/>
    <mergeCell ref="K411:K413"/>
    <mergeCell ref="M411:M413"/>
    <mergeCell ref="N411:N413"/>
    <mergeCell ref="A402:A404"/>
    <mergeCell ref="B402:B404"/>
    <mergeCell ref="C402:C404"/>
    <mergeCell ref="D402:D404"/>
    <mergeCell ref="F402:F404"/>
    <mergeCell ref="G402:G404"/>
    <mergeCell ref="H402:H404"/>
    <mergeCell ref="I402:I404"/>
    <mergeCell ref="J402:J404"/>
    <mergeCell ref="K402:K404"/>
    <mergeCell ref="M402:M404"/>
    <mergeCell ref="N402:N404"/>
    <mergeCell ref="A405:A407"/>
    <mergeCell ref="B405:B407"/>
    <mergeCell ref="C405:C407"/>
    <mergeCell ref="D405:D407"/>
    <mergeCell ref="F405:F407"/>
    <mergeCell ref="G405:G407"/>
    <mergeCell ref="H405:H407"/>
    <mergeCell ref="I405:I407"/>
    <mergeCell ref="J405:J407"/>
    <mergeCell ref="K405:K407"/>
    <mergeCell ref="M405:M407"/>
    <mergeCell ref="N405:N407"/>
    <mergeCell ref="A396:A398"/>
    <mergeCell ref="B396:B398"/>
    <mergeCell ref="C396:C398"/>
    <mergeCell ref="D396:D398"/>
    <mergeCell ref="F396:F398"/>
    <mergeCell ref="G396:G398"/>
    <mergeCell ref="H396:H398"/>
    <mergeCell ref="I396:I398"/>
    <mergeCell ref="J396:J398"/>
    <mergeCell ref="K396:K398"/>
    <mergeCell ref="M396:M398"/>
    <mergeCell ref="N396:N398"/>
    <mergeCell ref="A399:A401"/>
    <mergeCell ref="B399:B401"/>
    <mergeCell ref="C399:C401"/>
    <mergeCell ref="D399:D401"/>
    <mergeCell ref="F399:F401"/>
    <mergeCell ref="G399:G401"/>
    <mergeCell ref="H399:H401"/>
    <mergeCell ref="I399:I401"/>
    <mergeCell ref="J399:J401"/>
    <mergeCell ref="K399:K401"/>
    <mergeCell ref="M399:M401"/>
    <mergeCell ref="N399:N401"/>
    <mergeCell ref="A393:A395"/>
    <mergeCell ref="B393:B395"/>
    <mergeCell ref="C393:C395"/>
    <mergeCell ref="D393:D395"/>
    <mergeCell ref="F393:F395"/>
    <mergeCell ref="G393:G395"/>
    <mergeCell ref="H393:H395"/>
    <mergeCell ref="I393:I395"/>
    <mergeCell ref="J393:J395"/>
    <mergeCell ref="K393:K395"/>
    <mergeCell ref="M393:M395"/>
    <mergeCell ref="N393:N395"/>
    <mergeCell ref="A387:A389"/>
    <mergeCell ref="B387:B389"/>
    <mergeCell ref="C387:C389"/>
    <mergeCell ref="D387:D389"/>
    <mergeCell ref="F387:F389"/>
    <mergeCell ref="G387:G389"/>
    <mergeCell ref="H342:H344"/>
    <mergeCell ref="I342:I344"/>
    <mergeCell ref="A357:A359"/>
    <mergeCell ref="M387:M389"/>
    <mergeCell ref="N387:N389"/>
    <mergeCell ref="A390:A392"/>
    <mergeCell ref="B390:B392"/>
    <mergeCell ref="C390:C392"/>
    <mergeCell ref="D390:D392"/>
    <mergeCell ref="F390:F392"/>
    <mergeCell ref="G390:G392"/>
    <mergeCell ref="H390:H392"/>
    <mergeCell ref="I390:I392"/>
    <mergeCell ref="J390:J392"/>
    <mergeCell ref="K390:K392"/>
    <mergeCell ref="M390:M392"/>
    <mergeCell ref="N390:N392"/>
    <mergeCell ref="H150:H152"/>
    <mergeCell ref="G150:G152"/>
    <mergeCell ref="F150:F152"/>
    <mergeCell ref="H387:H389"/>
    <mergeCell ref="I387:I389"/>
    <mergeCell ref="J387:J389"/>
    <mergeCell ref="K387:K389"/>
    <mergeCell ref="A345:A347"/>
    <mergeCell ref="B357:B359"/>
    <mergeCell ref="K327:K329"/>
    <mergeCell ref="I258:I260"/>
    <mergeCell ref="K264:K266"/>
    <mergeCell ref="F261:F263"/>
    <mergeCell ref="G261:G263"/>
    <mergeCell ref="K183:K185"/>
    <mergeCell ref="J183:J185"/>
    <mergeCell ref="I183:I185"/>
    <mergeCell ref="K180:K182"/>
    <mergeCell ref="J180:J182"/>
    <mergeCell ref="I180:I182"/>
    <mergeCell ref="K189:K191"/>
    <mergeCell ref="K219:K221"/>
    <mergeCell ref="I273:I275"/>
    <mergeCell ref="J273:J275"/>
    <mergeCell ref="K273:K275"/>
    <mergeCell ref="I360:I362"/>
    <mergeCell ref="K360:K362"/>
    <mergeCell ref="B342:B344"/>
    <mergeCell ref="C342:C344"/>
    <mergeCell ref="D342:D344"/>
    <mergeCell ref="F342:F344"/>
    <mergeCell ref="G342:G344"/>
    <mergeCell ref="N183:N185"/>
    <mergeCell ref="M183:M185"/>
    <mergeCell ref="N180:N182"/>
    <mergeCell ref="M180:M182"/>
    <mergeCell ref="N177:N179"/>
    <mergeCell ref="M177:M179"/>
    <mergeCell ref="N174:N176"/>
    <mergeCell ref="M174:M176"/>
    <mergeCell ref="N171:N173"/>
    <mergeCell ref="M171:M173"/>
    <mergeCell ref="N168:N170"/>
    <mergeCell ref="M168:M170"/>
    <mergeCell ref="I168:I170"/>
    <mergeCell ref="N147:N149"/>
    <mergeCell ref="M147:M149"/>
    <mergeCell ref="N144:N146"/>
    <mergeCell ref="M144:M146"/>
    <mergeCell ref="M153:M155"/>
    <mergeCell ref="K165:K167"/>
    <mergeCell ref="K162:K164"/>
    <mergeCell ref="J162:J164"/>
    <mergeCell ref="I162:I164"/>
    <mergeCell ref="K156:K158"/>
    <mergeCell ref="J156:J158"/>
    <mergeCell ref="I156:I158"/>
    <mergeCell ref="K153:K155"/>
    <mergeCell ref="I150:I152"/>
    <mergeCell ref="K114:K116"/>
    <mergeCell ref="J129:J131"/>
    <mergeCell ref="J126:J128"/>
    <mergeCell ref="N96:N98"/>
    <mergeCell ref="M96:M98"/>
    <mergeCell ref="N93:N95"/>
    <mergeCell ref="M93:M95"/>
    <mergeCell ref="N90:N92"/>
    <mergeCell ref="M90:M92"/>
    <mergeCell ref="N114:N116"/>
    <mergeCell ref="N108:N110"/>
    <mergeCell ref="I138:I140"/>
    <mergeCell ref="H138:H140"/>
    <mergeCell ref="G138:G140"/>
    <mergeCell ref="F138:F140"/>
    <mergeCell ref="F135:F137"/>
    <mergeCell ref="G135:G137"/>
    <mergeCell ref="H135:H137"/>
    <mergeCell ref="I135:I137"/>
    <mergeCell ref="J135:J137"/>
    <mergeCell ref="K135:K137"/>
    <mergeCell ref="K132:K134"/>
    <mergeCell ref="J132:J134"/>
    <mergeCell ref="I132:I134"/>
    <mergeCell ref="H132:H134"/>
    <mergeCell ref="F132:F134"/>
    <mergeCell ref="G132:G134"/>
    <mergeCell ref="N102:N104"/>
    <mergeCell ref="M102:M104"/>
    <mergeCell ref="N99:N101"/>
    <mergeCell ref="M99:M101"/>
    <mergeCell ref="N57:N59"/>
    <mergeCell ref="N192:N194"/>
    <mergeCell ref="M192:M194"/>
    <mergeCell ref="N87:N89"/>
    <mergeCell ref="M87:M89"/>
    <mergeCell ref="N84:N86"/>
    <mergeCell ref="M84:M86"/>
    <mergeCell ref="N81:N83"/>
    <mergeCell ref="M81:M83"/>
    <mergeCell ref="N78:N80"/>
    <mergeCell ref="M78:M80"/>
    <mergeCell ref="N75:N77"/>
    <mergeCell ref="M75:M77"/>
    <mergeCell ref="N153:N155"/>
    <mergeCell ref="N141:N143"/>
    <mergeCell ref="M141:M143"/>
    <mergeCell ref="N138:N140"/>
    <mergeCell ref="M138:M140"/>
    <mergeCell ref="M135:M137"/>
    <mergeCell ref="N135:N137"/>
    <mergeCell ref="M132:M134"/>
    <mergeCell ref="N132:N134"/>
    <mergeCell ref="M129:M131"/>
    <mergeCell ref="N129:N131"/>
    <mergeCell ref="N126:N128"/>
    <mergeCell ref="M126:M128"/>
    <mergeCell ref="M108:M110"/>
    <mergeCell ref="N105:N107"/>
    <mergeCell ref="M105:M107"/>
    <mergeCell ref="N189:N191"/>
    <mergeCell ref="M189:M191"/>
    <mergeCell ref="N186:N188"/>
    <mergeCell ref="N117:N119"/>
    <mergeCell ref="K108:K110"/>
    <mergeCell ref="J108:J110"/>
    <mergeCell ref="I108:I110"/>
    <mergeCell ref="H108:H110"/>
    <mergeCell ref="G108:G110"/>
    <mergeCell ref="F108:F110"/>
    <mergeCell ref="F111:F113"/>
    <mergeCell ref="G111:G113"/>
    <mergeCell ref="M114:M116"/>
    <mergeCell ref="N111:N113"/>
    <mergeCell ref="M111:M113"/>
    <mergeCell ref="H111:H113"/>
    <mergeCell ref="I111:I113"/>
    <mergeCell ref="M219:M221"/>
    <mergeCell ref="N219:N221"/>
    <mergeCell ref="N48:N50"/>
    <mergeCell ref="M48:M50"/>
    <mergeCell ref="M54:M56"/>
    <mergeCell ref="M51:M53"/>
    <mergeCell ref="N51:N53"/>
    <mergeCell ref="N54:N56"/>
    <mergeCell ref="N72:N74"/>
    <mergeCell ref="M72:M74"/>
    <mergeCell ref="N69:N71"/>
    <mergeCell ref="M69:M71"/>
    <mergeCell ref="N66:N68"/>
    <mergeCell ref="M66:M68"/>
    <mergeCell ref="N63:N65"/>
    <mergeCell ref="M63:M65"/>
    <mergeCell ref="N60:N62"/>
    <mergeCell ref="M60:M62"/>
    <mergeCell ref="A360:A362"/>
    <mergeCell ref="B360:B362"/>
    <mergeCell ref="C360:C362"/>
    <mergeCell ref="D360:D362"/>
    <mergeCell ref="F360:F362"/>
    <mergeCell ref="G360:G362"/>
    <mergeCell ref="H360:H362"/>
    <mergeCell ref="B117:B119"/>
    <mergeCell ref="C117:C119"/>
    <mergeCell ref="D117:D119"/>
    <mergeCell ref="F117:F119"/>
    <mergeCell ref="M117:M119"/>
    <mergeCell ref="K117:K119"/>
    <mergeCell ref="J117:J119"/>
    <mergeCell ref="I117:I119"/>
    <mergeCell ref="H117:H119"/>
    <mergeCell ref="G117:G119"/>
    <mergeCell ref="K126:K128"/>
    <mergeCell ref="K141:K143"/>
    <mergeCell ref="K129:K131"/>
    <mergeCell ref="K147:K149"/>
    <mergeCell ref="J147:J149"/>
    <mergeCell ref="I147:I149"/>
    <mergeCell ref="H147:H149"/>
    <mergeCell ref="G147:G149"/>
    <mergeCell ref="F147:F149"/>
    <mergeCell ref="K144:K146"/>
    <mergeCell ref="J144:J146"/>
    <mergeCell ref="I144:I146"/>
    <mergeCell ref="H144:H146"/>
    <mergeCell ref="M186:M188"/>
    <mergeCell ref="H162:H164"/>
    <mergeCell ref="G114:G116"/>
    <mergeCell ref="F114:F116"/>
    <mergeCell ref="F123:F125"/>
    <mergeCell ref="G123:G125"/>
    <mergeCell ref="K186:K188"/>
    <mergeCell ref="F207:F209"/>
    <mergeCell ref="K222:K224"/>
    <mergeCell ref="M360:M362"/>
    <mergeCell ref="N360:N362"/>
    <mergeCell ref="A354:A356"/>
    <mergeCell ref="B354:B356"/>
    <mergeCell ref="C354:C356"/>
    <mergeCell ref="D354:D356"/>
    <mergeCell ref="F354:F356"/>
    <mergeCell ref="G354:G356"/>
    <mergeCell ref="H354:H356"/>
    <mergeCell ref="I354:I356"/>
    <mergeCell ref="J360:J362"/>
    <mergeCell ref="M354:M356"/>
    <mergeCell ref="N354:N356"/>
    <mergeCell ref="M357:M359"/>
    <mergeCell ref="N357:N359"/>
    <mergeCell ref="K354:K356"/>
    <mergeCell ref="J354:J356"/>
    <mergeCell ref="J357:J359"/>
    <mergeCell ref="C357:C359"/>
    <mergeCell ref="D357:D359"/>
    <mergeCell ref="F357:F359"/>
    <mergeCell ref="G357:G359"/>
    <mergeCell ref="H357:H359"/>
    <mergeCell ref="I357:I359"/>
    <mergeCell ref="K357:K359"/>
    <mergeCell ref="F69:F71"/>
    <mergeCell ref="G69:G71"/>
    <mergeCell ref="H69:H71"/>
    <mergeCell ref="I69:I71"/>
    <mergeCell ref="J69:J71"/>
    <mergeCell ref="K69:K71"/>
    <mergeCell ref="F72:F74"/>
    <mergeCell ref="G72:G74"/>
    <mergeCell ref="H72:H74"/>
    <mergeCell ref="I72:I74"/>
    <mergeCell ref="J72:J74"/>
    <mergeCell ref="K72:K74"/>
    <mergeCell ref="K75:K77"/>
    <mergeCell ref="J75:J77"/>
    <mergeCell ref="I75:I77"/>
    <mergeCell ref="H75:H77"/>
    <mergeCell ref="I285:I287"/>
    <mergeCell ref="H285:H287"/>
    <mergeCell ref="G285:G287"/>
    <mergeCell ref="F285:F287"/>
    <mergeCell ref="G276:G278"/>
    <mergeCell ref="F276:F278"/>
    <mergeCell ref="J111:J113"/>
    <mergeCell ref="K111:K113"/>
    <mergeCell ref="F249:F251"/>
    <mergeCell ref="G249:G251"/>
    <mergeCell ref="H249:H251"/>
    <mergeCell ref="I249:I251"/>
    <mergeCell ref="J249:J251"/>
    <mergeCell ref="K249:K251"/>
    <mergeCell ref="I114:I116"/>
    <mergeCell ref="H114:H116"/>
    <mergeCell ref="K270:K272"/>
    <mergeCell ref="J222:J224"/>
    <mergeCell ref="H261:H263"/>
    <mergeCell ref="I261:I263"/>
    <mergeCell ref="J261:J263"/>
    <mergeCell ref="K261:K263"/>
    <mergeCell ref="F222:F224"/>
    <mergeCell ref="K207:K209"/>
    <mergeCell ref="G216:G218"/>
    <mergeCell ref="F216:F218"/>
    <mergeCell ref="K213:K215"/>
    <mergeCell ref="J213:J215"/>
    <mergeCell ref="I210:I212"/>
    <mergeCell ref="H210:H212"/>
    <mergeCell ref="G210:G212"/>
    <mergeCell ref="F210:F212"/>
    <mergeCell ref="K228:K230"/>
    <mergeCell ref="H102:H104"/>
    <mergeCell ref="H96:H98"/>
    <mergeCell ref="I96:I98"/>
    <mergeCell ref="K225:K227"/>
    <mergeCell ref="F237:F239"/>
    <mergeCell ref="F234:F236"/>
    <mergeCell ref="F75:F77"/>
    <mergeCell ref="J150:J152"/>
    <mergeCell ref="J114:J116"/>
    <mergeCell ref="K90:K92"/>
    <mergeCell ref="J141:J143"/>
    <mergeCell ref="F90:F92"/>
    <mergeCell ref="H90:H92"/>
    <mergeCell ref="I90:I92"/>
    <mergeCell ref="J90:J92"/>
    <mergeCell ref="J327:J329"/>
    <mergeCell ref="I327:I329"/>
    <mergeCell ref="H327:H329"/>
    <mergeCell ref="G327:G329"/>
    <mergeCell ref="F327:F329"/>
    <mergeCell ref="J324:J326"/>
    <mergeCell ref="I324:I326"/>
    <mergeCell ref="H324:H326"/>
    <mergeCell ref="G324:G326"/>
    <mergeCell ref="F324:F326"/>
    <mergeCell ref="K324:K326"/>
    <mergeCell ref="K279:K281"/>
    <mergeCell ref="G90:G92"/>
    <mergeCell ref="F93:F95"/>
    <mergeCell ref="J96:J98"/>
    <mergeCell ref="F264:F266"/>
    <mergeCell ref="F267:F269"/>
    <mergeCell ref="I48:I50"/>
    <mergeCell ref="J48:J50"/>
    <mergeCell ref="K48:K50"/>
    <mergeCell ref="F48:F50"/>
    <mergeCell ref="F51:F53"/>
    <mergeCell ref="G50:G53"/>
    <mergeCell ref="K51:K53"/>
    <mergeCell ref="J51:J53"/>
    <mergeCell ref="I51:I53"/>
    <mergeCell ref="H51:H53"/>
    <mergeCell ref="K54:K56"/>
    <mergeCell ref="J54:J56"/>
    <mergeCell ref="I54:I56"/>
    <mergeCell ref="H54:H56"/>
    <mergeCell ref="G54:G56"/>
    <mergeCell ref="F54:F56"/>
    <mergeCell ref="K57:K59"/>
    <mergeCell ref="J57:J59"/>
    <mergeCell ref="I57:I59"/>
    <mergeCell ref="H57:H59"/>
    <mergeCell ref="G57:G59"/>
    <mergeCell ref="A351:A353"/>
    <mergeCell ref="B351:B353"/>
    <mergeCell ref="C351:C353"/>
    <mergeCell ref="D351:D353"/>
    <mergeCell ref="A336:A338"/>
    <mergeCell ref="A348:A350"/>
    <mergeCell ref="B348:B350"/>
    <mergeCell ref="C348:C350"/>
    <mergeCell ref="D348:D350"/>
    <mergeCell ref="F348:F350"/>
    <mergeCell ref="J318:J320"/>
    <mergeCell ref="I318:I320"/>
    <mergeCell ref="H318:H320"/>
    <mergeCell ref="G318:G320"/>
    <mergeCell ref="F318:F320"/>
    <mergeCell ref="J315:J317"/>
    <mergeCell ref="I315:I317"/>
    <mergeCell ref="H315:H317"/>
    <mergeCell ref="G315:G317"/>
    <mergeCell ref="F315:F317"/>
    <mergeCell ref="J333:J335"/>
    <mergeCell ref="I333:I335"/>
    <mergeCell ref="H333:H335"/>
    <mergeCell ref="G333:G335"/>
    <mergeCell ref="F333:F335"/>
    <mergeCell ref="B321:B323"/>
    <mergeCell ref="C321:C323"/>
    <mergeCell ref="D321:D323"/>
    <mergeCell ref="J321:J323"/>
    <mergeCell ref="G345:G347"/>
    <mergeCell ref="H345:H347"/>
    <mergeCell ref="I345:I347"/>
    <mergeCell ref="D171:D173"/>
    <mergeCell ref="I174:I176"/>
    <mergeCell ref="H174:H176"/>
    <mergeCell ref="G174:G176"/>
    <mergeCell ref="F174:F176"/>
    <mergeCell ref="K171:K173"/>
    <mergeCell ref="J171:J173"/>
    <mergeCell ref="I171:I173"/>
    <mergeCell ref="H171:H173"/>
    <mergeCell ref="G171:G173"/>
    <mergeCell ref="A315:A317"/>
    <mergeCell ref="A318:A320"/>
    <mergeCell ref="A321:A323"/>
    <mergeCell ref="A324:A326"/>
    <mergeCell ref="A327:A329"/>
    <mergeCell ref="A330:A332"/>
    <mergeCell ref="A333:A335"/>
    <mergeCell ref="J303:J305"/>
    <mergeCell ref="I303:I305"/>
    <mergeCell ref="H303:H305"/>
    <mergeCell ref="G303:G305"/>
    <mergeCell ref="F303:F305"/>
    <mergeCell ref="G294:G296"/>
    <mergeCell ref="F312:F314"/>
    <mergeCell ref="K309:K311"/>
    <mergeCell ref="J309:J311"/>
    <mergeCell ref="K291:K293"/>
    <mergeCell ref="J291:J293"/>
    <mergeCell ref="I291:I293"/>
    <mergeCell ref="H291:H293"/>
    <mergeCell ref="G291:G293"/>
    <mergeCell ref="F291:F293"/>
    <mergeCell ref="N165:N167"/>
    <mergeCell ref="M165:M167"/>
    <mergeCell ref="N162:N164"/>
    <mergeCell ref="M162:M164"/>
    <mergeCell ref="N159:N161"/>
    <mergeCell ref="M159:M161"/>
    <mergeCell ref="N156:N158"/>
    <mergeCell ref="M156:M158"/>
    <mergeCell ref="K168:K170"/>
    <mergeCell ref="J168:J170"/>
    <mergeCell ref="D177:D179"/>
    <mergeCell ref="A177:A179"/>
    <mergeCell ref="B177:B179"/>
    <mergeCell ref="C177:C179"/>
    <mergeCell ref="D174:D176"/>
    <mergeCell ref="A174:A176"/>
    <mergeCell ref="B174:B176"/>
    <mergeCell ref="C174:C176"/>
    <mergeCell ref="K177:K179"/>
    <mergeCell ref="J177:J179"/>
    <mergeCell ref="I177:I179"/>
    <mergeCell ref="H177:H179"/>
    <mergeCell ref="G177:G179"/>
    <mergeCell ref="F177:F179"/>
    <mergeCell ref="K174:K176"/>
    <mergeCell ref="J174:J176"/>
    <mergeCell ref="A171:A173"/>
    <mergeCell ref="B171:B173"/>
    <mergeCell ref="C171:C173"/>
    <mergeCell ref="A168:A170"/>
    <mergeCell ref="B168:B170"/>
    <mergeCell ref="C168:C170"/>
    <mergeCell ref="D168:D170"/>
    <mergeCell ref="A165:A167"/>
    <mergeCell ref="B165:B167"/>
    <mergeCell ref="C165:C167"/>
    <mergeCell ref="D165:D167"/>
    <mergeCell ref="A162:A164"/>
    <mergeCell ref="B162:B164"/>
    <mergeCell ref="C162:C164"/>
    <mergeCell ref="D162:D164"/>
    <mergeCell ref="F153:F155"/>
    <mergeCell ref="G153:G155"/>
    <mergeCell ref="H153:H155"/>
    <mergeCell ref="I153:I155"/>
    <mergeCell ref="J153:J155"/>
    <mergeCell ref="H168:H170"/>
    <mergeCell ref="G168:G170"/>
    <mergeCell ref="H165:H167"/>
    <mergeCell ref="I165:I167"/>
    <mergeCell ref="J165:J167"/>
    <mergeCell ref="G162:G164"/>
    <mergeCell ref="F162:F164"/>
    <mergeCell ref="G159:G161"/>
    <mergeCell ref="F159:F161"/>
    <mergeCell ref="H156:H158"/>
    <mergeCell ref="G156:G158"/>
    <mergeCell ref="F156:F158"/>
    <mergeCell ref="O156:O157"/>
    <mergeCell ref="A156:A158"/>
    <mergeCell ref="A159:A161"/>
    <mergeCell ref="B159:B161"/>
    <mergeCell ref="C159:C161"/>
    <mergeCell ref="D159:D161"/>
    <mergeCell ref="B156:B158"/>
    <mergeCell ref="C156:C158"/>
    <mergeCell ref="D156:D158"/>
    <mergeCell ref="A144:A146"/>
    <mergeCell ref="A147:A149"/>
    <mergeCell ref="A150:A152"/>
    <mergeCell ref="A153:A155"/>
    <mergeCell ref="B153:B155"/>
    <mergeCell ref="C153:C155"/>
    <mergeCell ref="D153:D155"/>
    <mergeCell ref="B150:B152"/>
    <mergeCell ref="C150:C152"/>
    <mergeCell ref="D150:D152"/>
    <mergeCell ref="B147:B149"/>
    <mergeCell ref="C147:C149"/>
    <mergeCell ref="D147:D149"/>
    <mergeCell ref="B144:B146"/>
    <mergeCell ref="C144:C146"/>
    <mergeCell ref="D144:D146"/>
    <mergeCell ref="G144:G146"/>
    <mergeCell ref="F144:F146"/>
    <mergeCell ref="K159:K161"/>
    <mergeCell ref="J159:J161"/>
    <mergeCell ref="I159:I161"/>
    <mergeCell ref="H159:H161"/>
    <mergeCell ref="K150:K152"/>
    <mergeCell ref="A141:A143"/>
    <mergeCell ref="B141:B143"/>
    <mergeCell ref="C141:C143"/>
    <mergeCell ref="D141:D143"/>
    <mergeCell ref="A138:A140"/>
    <mergeCell ref="B138:B140"/>
    <mergeCell ref="C138:C140"/>
    <mergeCell ref="D138:D140"/>
    <mergeCell ref="A129:A131"/>
    <mergeCell ref="B129:B131"/>
    <mergeCell ref="K138:K140"/>
    <mergeCell ref="J138:J140"/>
    <mergeCell ref="C129:C131"/>
    <mergeCell ref="D129:D131"/>
    <mergeCell ref="A126:A128"/>
    <mergeCell ref="A135:A137"/>
    <mergeCell ref="B135:B137"/>
    <mergeCell ref="C135:C137"/>
    <mergeCell ref="D135:D137"/>
    <mergeCell ref="A132:A134"/>
    <mergeCell ref="B132:B134"/>
    <mergeCell ref="C132:C134"/>
    <mergeCell ref="D132:D134"/>
    <mergeCell ref="F141:F143"/>
    <mergeCell ref="G141:G143"/>
    <mergeCell ref="H141:H143"/>
    <mergeCell ref="I141:I143"/>
    <mergeCell ref="I129:I131"/>
    <mergeCell ref="H129:H131"/>
    <mergeCell ref="G129:G131"/>
    <mergeCell ref="F129:F131"/>
    <mergeCell ref="I126:I128"/>
    <mergeCell ref="A123:A125"/>
    <mergeCell ref="B126:B128"/>
    <mergeCell ref="C126:C128"/>
    <mergeCell ref="D126:D128"/>
    <mergeCell ref="B123:B125"/>
    <mergeCell ref="C123:C125"/>
    <mergeCell ref="D123:D125"/>
    <mergeCell ref="H123:H125"/>
    <mergeCell ref="I123:I125"/>
    <mergeCell ref="J123:J125"/>
    <mergeCell ref="K123:K125"/>
    <mergeCell ref="M123:M125"/>
    <mergeCell ref="N123:N125"/>
    <mergeCell ref="N120:N122"/>
    <mergeCell ref="M120:M122"/>
    <mergeCell ref="K120:K122"/>
    <mergeCell ref="J120:J122"/>
    <mergeCell ref="I120:I122"/>
    <mergeCell ref="H120:H122"/>
    <mergeCell ref="G120:G122"/>
    <mergeCell ref="F120:F122"/>
    <mergeCell ref="H126:H128"/>
    <mergeCell ref="G126:G128"/>
    <mergeCell ref="F126:F128"/>
    <mergeCell ref="A114:A116"/>
    <mergeCell ref="B120:B122"/>
    <mergeCell ref="C120:C122"/>
    <mergeCell ref="D120:D122"/>
    <mergeCell ref="A120:A122"/>
    <mergeCell ref="A102:A104"/>
    <mergeCell ref="A105:A107"/>
    <mergeCell ref="A108:A110"/>
    <mergeCell ref="A111:A113"/>
    <mergeCell ref="B102:B104"/>
    <mergeCell ref="C102:C104"/>
    <mergeCell ref="D102:D104"/>
    <mergeCell ref="K105:K107"/>
    <mergeCell ref="J105:J107"/>
    <mergeCell ref="I105:I107"/>
    <mergeCell ref="H105:H107"/>
    <mergeCell ref="G105:G107"/>
    <mergeCell ref="F105:F107"/>
    <mergeCell ref="K102:K104"/>
    <mergeCell ref="J102:J104"/>
    <mergeCell ref="G102:G104"/>
    <mergeCell ref="F102:F104"/>
    <mergeCell ref="A117:A119"/>
    <mergeCell ref="B114:B116"/>
    <mergeCell ref="C114:C116"/>
    <mergeCell ref="D114:D116"/>
    <mergeCell ref="D111:D113"/>
    <mergeCell ref="B111:B113"/>
    <mergeCell ref="C111:C113"/>
    <mergeCell ref="B108:B110"/>
    <mergeCell ref="C108:C110"/>
    <mergeCell ref="D108:D110"/>
    <mergeCell ref="K99:K101"/>
    <mergeCell ref="J99:J101"/>
    <mergeCell ref="A87:A89"/>
    <mergeCell ref="A90:A92"/>
    <mergeCell ref="A93:A95"/>
    <mergeCell ref="A96:A98"/>
    <mergeCell ref="A99:A101"/>
    <mergeCell ref="I99:I101"/>
    <mergeCell ref="H99:H101"/>
    <mergeCell ref="B105:B107"/>
    <mergeCell ref="C105:C107"/>
    <mergeCell ref="D105:D107"/>
    <mergeCell ref="F87:F89"/>
    <mergeCell ref="G87:G89"/>
    <mergeCell ref="K87:K89"/>
    <mergeCell ref="J87:J89"/>
    <mergeCell ref="I87:I89"/>
    <mergeCell ref="H87:H89"/>
    <mergeCell ref="G93:G95"/>
    <mergeCell ref="H93:H95"/>
    <mergeCell ref="B96:B98"/>
    <mergeCell ref="C96:C98"/>
    <mergeCell ref="D96:D98"/>
    <mergeCell ref="B99:B101"/>
    <mergeCell ref="C99:C101"/>
    <mergeCell ref="D99:D101"/>
    <mergeCell ref="K96:K98"/>
    <mergeCell ref="G99:G101"/>
    <mergeCell ref="F99:F101"/>
    <mergeCell ref="F96:F98"/>
    <mergeCell ref="G96:G98"/>
    <mergeCell ref="I102:I104"/>
    <mergeCell ref="C90:C92"/>
    <mergeCell ref="D90:D92"/>
    <mergeCell ref="B93:B95"/>
    <mergeCell ref="C93:C95"/>
    <mergeCell ref="D93:D95"/>
    <mergeCell ref="I93:I95"/>
    <mergeCell ref="K93:K95"/>
    <mergeCell ref="J93:J95"/>
    <mergeCell ref="C78:C80"/>
    <mergeCell ref="D78:D80"/>
    <mergeCell ref="B87:B89"/>
    <mergeCell ref="C87:C89"/>
    <mergeCell ref="D87:D89"/>
    <mergeCell ref="B84:B86"/>
    <mergeCell ref="C84:C86"/>
    <mergeCell ref="D84:D86"/>
    <mergeCell ref="F78:F80"/>
    <mergeCell ref="H78:H80"/>
    <mergeCell ref="I78:I80"/>
    <mergeCell ref="J78:J80"/>
    <mergeCell ref="K78:K80"/>
    <mergeCell ref="F81:F83"/>
    <mergeCell ref="G81:G83"/>
    <mergeCell ref="H81:H83"/>
    <mergeCell ref="F84:F86"/>
    <mergeCell ref="G84:G86"/>
    <mergeCell ref="H84:H86"/>
    <mergeCell ref="I84:I86"/>
    <mergeCell ref="J84:J86"/>
    <mergeCell ref="K84:K86"/>
    <mergeCell ref="B90:B92"/>
    <mergeCell ref="B72:B74"/>
    <mergeCell ref="C72:C74"/>
    <mergeCell ref="D72:D74"/>
    <mergeCell ref="B81:B83"/>
    <mergeCell ref="C81:C83"/>
    <mergeCell ref="D81:D83"/>
    <mergeCell ref="B78:B80"/>
    <mergeCell ref="A72:A74"/>
    <mergeCell ref="A75:A77"/>
    <mergeCell ref="A78:A80"/>
    <mergeCell ref="A81:A83"/>
    <mergeCell ref="I81:I83"/>
    <mergeCell ref="J81:J83"/>
    <mergeCell ref="K81:K83"/>
    <mergeCell ref="A84:A86"/>
    <mergeCell ref="G75:G76"/>
    <mergeCell ref="G77:G80"/>
    <mergeCell ref="O69:O70"/>
    <mergeCell ref="A51:A53"/>
    <mergeCell ref="A54:A56"/>
    <mergeCell ref="A57:A59"/>
    <mergeCell ref="A60:A62"/>
    <mergeCell ref="A63:A65"/>
    <mergeCell ref="A66:A68"/>
    <mergeCell ref="A69:A71"/>
    <mergeCell ref="B69:B71"/>
    <mergeCell ref="C69:C71"/>
    <mergeCell ref="D69:D71"/>
    <mergeCell ref="B75:B77"/>
    <mergeCell ref="C75:C77"/>
    <mergeCell ref="D75:D77"/>
    <mergeCell ref="O63:O64"/>
    <mergeCell ref="B66:B68"/>
    <mergeCell ref="C66:C68"/>
    <mergeCell ref="D66:D68"/>
    <mergeCell ref="O66:O67"/>
    <mergeCell ref="B63:B65"/>
    <mergeCell ref="C63:C65"/>
    <mergeCell ref="D63:D65"/>
    <mergeCell ref="K63:K65"/>
    <mergeCell ref="J63:J65"/>
    <mergeCell ref="I63:I65"/>
    <mergeCell ref="H63:H65"/>
    <mergeCell ref="F63:F65"/>
    <mergeCell ref="F66:F68"/>
    <mergeCell ref="K66:K68"/>
    <mergeCell ref="O57:O58"/>
    <mergeCell ref="O60:O61"/>
    <mergeCell ref="B57:B59"/>
    <mergeCell ref="C57:C59"/>
    <mergeCell ref="D57:D59"/>
    <mergeCell ref="B60:B62"/>
    <mergeCell ref="C60:C62"/>
    <mergeCell ref="D60:D62"/>
    <mergeCell ref="F60:F62"/>
    <mergeCell ref="F57:F59"/>
    <mergeCell ref="K60:K62"/>
    <mergeCell ref="J60:J62"/>
    <mergeCell ref="I60:I62"/>
    <mergeCell ref="H60:H62"/>
    <mergeCell ref="J66:J68"/>
    <mergeCell ref="I66:I68"/>
    <mergeCell ref="H66:H68"/>
    <mergeCell ref="G66:G68"/>
    <mergeCell ref="M57:M59"/>
    <mergeCell ref="B54:B56"/>
    <mergeCell ref="C54:C56"/>
    <mergeCell ref="D54:D56"/>
    <mergeCell ref="G60:G61"/>
    <mergeCell ref="G62:G65"/>
    <mergeCell ref="O54:O55"/>
    <mergeCell ref="A48:A50"/>
    <mergeCell ref="B51:B53"/>
    <mergeCell ref="C51:C53"/>
    <mergeCell ref="D51:D53"/>
    <mergeCell ref="O48:O49"/>
    <mergeCell ref="G48:G49"/>
    <mergeCell ref="B48:B50"/>
    <mergeCell ref="C48:C50"/>
    <mergeCell ref="D48:D50"/>
    <mergeCell ref="O51:O52"/>
    <mergeCell ref="J39:J41"/>
    <mergeCell ref="A39:A41"/>
    <mergeCell ref="B39:B41"/>
    <mergeCell ref="C39:C41"/>
    <mergeCell ref="F39:F41"/>
    <mergeCell ref="M45:M47"/>
    <mergeCell ref="N45:N47"/>
    <mergeCell ref="D39:D41"/>
    <mergeCell ref="K39:K41"/>
    <mergeCell ref="O39:O41"/>
    <mergeCell ref="D42:D44"/>
    <mergeCell ref="K42:K44"/>
    <mergeCell ref="O42:O44"/>
    <mergeCell ref="D45:D47"/>
    <mergeCell ref="K45:K47"/>
    <mergeCell ref="O45:O47"/>
    <mergeCell ref="G45:G47"/>
    <mergeCell ref="H45:H47"/>
    <mergeCell ref="I45:I47"/>
    <mergeCell ref="J45:J47"/>
    <mergeCell ref="H48:H50"/>
    <mergeCell ref="M36:M38"/>
    <mergeCell ref="N36:N38"/>
    <mergeCell ref="O36:O38"/>
    <mergeCell ref="G36:G38"/>
    <mergeCell ref="H36:H38"/>
    <mergeCell ref="I36:I38"/>
    <mergeCell ref="J36:J38"/>
    <mergeCell ref="K36:K38"/>
    <mergeCell ref="A36:A38"/>
    <mergeCell ref="B36:B38"/>
    <mergeCell ref="C36:C38"/>
    <mergeCell ref="D36:D38"/>
    <mergeCell ref="F36:F38"/>
    <mergeCell ref="A45:A47"/>
    <mergeCell ref="B45:B47"/>
    <mergeCell ref="C45:C47"/>
    <mergeCell ref="F45:F47"/>
    <mergeCell ref="M39:M41"/>
    <mergeCell ref="N39:N41"/>
    <mergeCell ref="A42:A44"/>
    <mergeCell ref="B42:B44"/>
    <mergeCell ref="C42:C44"/>
    <mergeCell ref="F42:F44"/>
    <mergeCell ref="G42:G44"/>
    <mergeCell ref="H42:H44"/>
    <mergeCell ref="I42:I44"/>
    <mergeCell ref="J42:J44"/>
    <mergeCell ref="M42:M44"/>
    <mergeCell ref="N42:N44"/>
    <mergeCell ref="G39:G41"/>
    <mergeCell ref="H39:H41"/>
    <mergeCell ref="I39:I41"/>
    <mergeCell ref="K30:K32"/>
    <mergeCell ref="M30:M32"/>
    <mergeCell ref="N30:N32"/>
    <mergeCell ref="O30:O32"/>
    <mergeCell ref="G27:G29"/>
    <mergeCell ref="H27:H29"/>
    <mergeCell ref="I27:I29"/>
    <mergeCell ref="J27:J29"/>
    <mergeCell ref="A33:A35"/>
    <mergeCell ref="B33:B35"/>
    <mergeCell ref="C33:C35"/>
    <mergeCell ref="D33:D35"/>
    <mergeCell ref="F33:F35"/>
    <mergeCell ref="G33:G35"/>
    <mergeCell ref="H33:H35"/>
    <mergeCell ref="I33:I35"/>
    <mergeCell ref="J33:J35"/>
    <mergeCell ref="I24:I26"/>
    <mergeCell ref="J24:J26"/>
    <mergeCell ref="K24:K26"/>
    <mergeCell ref="M24:M26"/>
    <mergeCell ref="N24:N26"/>
    <mergeCell ref="O24:O26"/>
    <mergeCell ref="G21:G23"/>
    <mergeCell ref="H21:H23"/>
    <mergeCell ref="I21:I23"/>
    <mergeCell ref="J21:J23"/>
    <mergeCell ref="K21:K23"/>
    <mergeCell ref="A21:A23"/>
    <mergeCell ref="B21:B23"/>
    <mergeCell ref="C21:C23"/>
    <mergeCell ref="D21:D23"/>
    <mergeCell ref="F21:F23"/>
    <mergeCell ref="K33:K35"/>
    <mergeCell ref="M33:M35"/>
    <mergeCell ref="N33:N35"/>
    <mergeCell ref="O33:O35"/>
    <mergeCell ref="M27:M29"/>
    <mergeCell ref="N27:N29"/>
    <mergeCell ref="O27:O29"/>
    <mergeCell ref="A30:A32"/>
    <mergeCell ref="B30:B32"/>
    <mergeCell ref="C30:C32"/>
    <mergeCell ref="D30:D32"/>
    <mergeCell ref="F30:F32"/>
    <mergeCell ref="G30:G32"/>
    <mergeCell ref="H30:H32"/>
    <mergeCell ref="I30:I32"/>
    <mergeCell ref="J30:J32"/>
    <mergeCell ref="A15:A17"/>
    <mergeCell ref="B15:B17"/>
    <mergeCell ref="C15:C17"/>
    <mergeCell ref="D15:D17"/>
    <mergeCell ref="F15:F17"/>
    <mergeCell ref="I15:I17"/>
    <mergeCell ref="H15:H17"/>
    <mergeCell ref="G15:G17"/>
    <mergeCell ref="K27:K29"/>
    <mergeCell ref="A27:A29"/>
    <mergeCell ref="B27:B29"/>
    <mergeCell ref="C27:C29"/>
    <mergeCell ref="D27:D29"/>
    <mergeCell ref="F27:F29"/>
    <mergeCell ref="O15:O17"/>
    <mergeCell ref="N12:N14"/>
    <mergeCell ref="O12:O14"/>
    <mergeCell ref="N15:N17"/>
    <mergeCell ref="M15:M17"/>
    <mergeCell ref="K15:K17"/>
    <mergeCell ref="J15:J17"/>
    <mergeCell ref="A12:A14"/>
    <mergeCell ref="M21:M23"/>
    <mergeCell ref="N21:N23"/>
    <mergeCell ref="O21:O23"/>
    <mergeCell ref="A24:A26"/>
    <mergeCell ref="B24:B26"/>
    <mergeCell ref="C24:C26"/>
    <mergeCell ref="D24:D26"/>
    <mergeCell ref="F24:F26"/>
    <mergeCell ref="G24:G26"/>
    <mergeCell ref="H24:H26"/>
    <mergeCell ref="O9:O11"/>
    <mergeCell ref="N9:N11"/>
    <mergeCell ref="M9:M11"/>
    <mergeCell ref="B12:B14"/>
    <mergeCell ref="M12:M14"/>
    <mergeCell ref="K12:K14"/>
    <mergeCell ref="J12:J14"/>
    <mergeCell ref="I12:I14"/>
    <mergeCell ref="H12:H14"/>
    <mergeCell ref="G12:G14"/>
    <mergeCell ref="F12:F14"/>
    <mergeCell ref="D12:D14"/>
    <mergeCell ref="C12:C14"/>
    <mergeCell ref="A9:A11"/>
    <mergeCell ref="F9:F11"/>
    <mergeCell ref="G9:G11"/>
    <mergeCell ref="H9:H11"/>
    <mergeCell ref="I9:I11"/>
    <mergeCell ref="J9:J11"/>
    <mergeCell ref="K9:K11"/>
    <mergeCell ref="C9:C11"/>
    <mergeCell ref="B9:B11"/>
    <mergeCell ref="D9:D11"/>
    <mergeCell ref="O2:O4"/>
    <mergeCell ref="H6:H8"/>
    <mergeCell ref="B2:B4"/>
    <mergeCell ref="B6:B8"/>
    <mergeCell ref="O6:O8"/>
    <mergeCell ref="J6:J8"/>
    <mergeCell ref="I6:I8"/>
    <mergeCell ref="G6:G8"/>
    <mergeCell ref="D6:D8"/>
    <mergeCell ref="F6:F8"/>
    <mergeCell ref="A1:N1"/>
    <mergeCell ref="A2:A4"/>
    <mergeCell ref="C2:C4"/>
    <mergeCell ref="D2:D4"/>
    <mergeCell ref="F2:F4"/>
    <mergeCell ref="J2:J4"/>
    <mergeCell ref="G2:G4"/>
    <mergeCell ref="H2:H4"/>
    <mergeCell ref="A6:A8"/>
    <mergeCell ref="C6:C8"/>
    <mergeCell ref="N2:N4"/>
    <mergeCell ref="I2:I4"/>
    <mergeCell ref="K2:K4"/>
    <mergeCell ref="M2:M4"/>
    <mergeCell ref="N6:N8"/>
    <mergeCell ref="K6:K8"/>
    <mergeCell ref="M6:M8"/>
    <mergeCell ref="A183:A185"/>
    <mergeCell ref="B183:B185"/>
    <mergeCell ref="C183:C185"/>
    <mergeCell ref="D183:D185"/>
    <mergeCell ref="A180:A182"/>
    <mergeCell ref="B180:B182"/>
    <mergeCell ref="C180:C182"/>
    <mergeCell ref="D180:D182"/>
    <mergeCell ref="A189:A191"/>
    <mergeCell ref="B189:B191"/>
    <mergeCell ref="C189:C191"/>
    <mergeCell ref="D189:D191"/>
    <mergeCell ref="A186:A188"/>
    <mergeCell ref="B186:B188"/>
    <mergeCell ref="C186:C188"/>
    <mergeCell ref="D186:D188"/>
    <mergeCell ref="J189:J191"/>
    <mergeCell ref="I189:I191"/>
    <mergeCell ref="H189:H191"/>
    <mergeCell ref="G189:G191"/>
    <mergeCell ref="F189:F191"/>
    <mergeCell ref="J186:J188"/>
    <mergeCell ref="I186:I188"/>
    <mergeCell ref="H186:H188"/>
    <mergeCell ref="G186:G188"/>
    <mergeCell ref="F186:F188"/>
    <mergeCell ref="H183:H185"/>
    <mergeCell ref="G183:G185"/>
    <mergeCell ref="F183:F185"/>
    <mergeCell ref="H180:H182"/>
    <mergeCell ref="G180:G182"/>
    <mergeCell ref="F180:F182"/>
    <mergeCell ref="A192:A194"/>
    <mergeCell ref="B192:B194"/>
    <mergeCell ref="C192:C194"/>
    <mergeCell ref="D192:D194"/>
    <mergeCell ref="I195:I197"/>
    <mergeCell ref="H195:H197"/>
    <mergeCell ref="G195:G197"/>
    <mergeCell ref="F195:F197"/>
    <mergeCell ref="J195:J197"/>
    <mergeCell ref="K195:K197"/>
    <mergeCell ref="A201:A203"/>
    <mergeCell ref="B201:B203"/>
    <mergeCell ref="C201:C203"/>
    <mergeCell ref="D201:D203"/>
    <mergeCell ref="A198:A200"/>
    <mergeCell ref="B198:B200"/>
    <mergeCell ref="C198:C200"/>
    <mergeCell ref="D198:D200"/>
    <mergeCell ref="J192:J194"/>
    <mergeCell ref="I192:I194"/>
    <mergeCell ref="H192:H194"/>
    <mergeCell ref="G192:G194"/>
    <mergeCell ref="F192:F194"/>
    <mergeCell ref="F201:F203"/>
    <mergeCell ref="K198:K200"/>
    <mergeCell ref="J198:J200"/>
    <mergeCell ref="I198:I200"/>
    <mergeCell ref="H198:H200"/>
    <mergeCell ref="G198:G200"/>
    <mergeCell ref="F198:F200"/>
    <mergeCell ref="K192:K194"/>
    <mergeCell ref="N198:N200"/>
    <mergeCell ref="N201:N203"/>
    <mergeCell ref="M201:M203"/>
    <mergeCell ref="K201:K203"/>
    <mergeCell ref="J201:J203"/>
    <mergeCell ref="I201:I203"/>
    <mergeCell ref="H201:H203"/>
    <mergeCell ref="G201:G203"/>
    <mergeCell ref="A207:A209"/>
    <mergeCell ref="B207:B209"/>
    <mergeCell ref="C207:C209"/>
    <mergeCell ref="D207:D209"/>
    <mergeCell ref="A204:A206"/>
    <mergeCell ref="B204:B206"/>
    <mergeCell ref="C204:C206"/>
    <mergeCell ref="D204:D206"/>
    <mergeCell ref="A195:A197"/>
    <mergeCell ref="B195:B197"/>
    <mergeCell ref="C195:C197"/>
    <mergeCell ref="D195:D197"/>
    <mergeCell ref="M198:M200"/>
    <mergeCell ref="N195:N197"/>
    <mergeCell ref="M195:M197"/>
    <mergeCell ref="J204:J206"/>
    <mergeCell ref="I204:I206"/>
    <mergeCell ref="H204:H206"/>
    <mergeCell ref="G204:G206"/>
    <mergeCell ref="F204:F206"/>
    <mergeCell ref="J207:J209"/>
    <mergeCell ref="I207:I209"/>
    <mergeCell ref="H207:H209"/>
    <mergeCell ref="G207:G209"/>
    <mergeCell ref="A216:A218"/>
    <mergeCell ref="B216:B218"/>
    <mergeCell ref="C216:C218"/>
    <mergeCell ref="D216:D218"/>
    <mergeCell ref="A222:A224"/>
    <mergeCell ref="B222:B224"/>
    <mergeCell ref="C222:C224"/>
    <mergeCell ref="D222:D224"/>
    <mergeCell ref="N222:N224"/>
    <mergeCell ref="G225:G227"/>
    <mergeCell ref="F225:F227"/>
    <mergeCell ref="A213:A215"/>
    <mergeCell ref="B213:B215"/>
    <mergeCell ref="C213:C215"/>
    <mergeCell ref="D213:D215"/>
    <mergeCell ref="A210:A212"/>
    <mergeCell ref="B210:B212"/>
    <mergeCell ref="C210:C212"/>
    <mergeCell ref="D210:D212"/>
    <mergeCell ref="M222:M224"/>
    <mergeCell ref="A219:A221"/>
    <mergeCell ref="B219:B221"/>
    <mergeCell ref="C219:C221"/>
    <mergeCell ref="D219:D221"/>
    <mergeCell ref="F219:F221"/>
    <mergeCell ref="G219:G221"/>
    <mergeCell ref="H219:H221"/>
    <mergeCell ref="I219:I221"/>
    <mergeCell ref="J219:J221"/>
    <mergeCell ref="F213:F215"/>
    <mergeCell ref="K210:K212"/>
    <mergeCell ref="J210:J212"/>
    <mergeCell ref="A231:A233"/>
    <mergeCell ref="B231:B233"/>
    <mergeCell ref="C231:C233"/>
    <mergeCell ref="D231:D233"/>
    <mergeCell ref="A228:A230"/>
    <mergeCell ref="B228:B230"/>
    <mergeCell ref="C228:C230"/>
    <mergeCell ref="D228:D230"/>
    <mergeCell ref="G231:G233"/>
    <mergeCell ref="F231:F233"/>
    <mergeCell ref="F228:F230"/>
    <mergeCell ref="G228:G230"/>
    <mergeCell ref="J231:J233"/>
    <mergeCell ref="A225:A227"/>
    <mergeCell ref="B225:B227"/>
    <mergeCell ref="C225:C227"/>
    <mergeCell ref="D225:D227"/>
    <mergeCell ref="I231:I233"/>
    <mergeCell ref="H231:H233"/>
    <mergeCell ref="H228:H230"/>
    <mergeCell ref="I228:I230"/>
    <mergeCell ref="J228:J230"/>
    <mergeCell ref="J225:J227"/>
    <mergeCell ref="I225:I227"/>
    <mergeCell ref="H225:H227"/>
    <mergeCell ref="C243:C245"/>
    <mergeCell ref="D243:D245"/>
    <mergeCell ref="K252:K254"/>
    <mergeCell ref="J252:J254"/>
    <mergeCell ref="I252:I254"/>
    <mergeCell ref="A237:A239"/>
    <mergeCell ref="B237:B239"/>
    <mergeCell ref="C237:C239"/>
    <mergeCell ref="D237:D239"/>
    <mergeCell ref="A234:A236"/>
    <mergeCell ref="B234:B236"/>
    <mergeCell ref="C234:C236"/>
    <mergeCell ref="D234:D236"/>
    <mergeCell ref="K234:K236"/>
    <mergeCell ref="K237:K239"/>
    <mergeCell ref="G234:G236"/>
    <mergeCell ref="G237:G239"/>
    <mergeCell ref="H252:H254"/>
    <mergeCell ref="G252:G254"/>
    <mergeCell ref="F252:F254"/>
    <mergeCell ref="B252:B254"/>
    <mergeCell ref="C252:C254"/>
    <mergeCell ref="D252:D254"/>
    <mergeCell ref="A249:A251"/>
    <mergeCell ref="B249:B251"/>
    <mergeCell ref="C249:C251"/>
    <mergeCell ref="A240:A242"/>
    <mergeCell ref="B240:B242"/>
    <mergeCell ref="C240:C242"/>
    <mergeCell ref="D240:D242"/>
    <mergeCell ref="A246:A248"/>
    <mergeCell ref="B246:B248"/>
    <mergeCell ref="K255:K257"/>
    <mergeCell ref="J255:J257"/>
    <mergeCell ref="I255:I257"/>
    <mergeCell ref="H255:H257"/>
    <mergeCell ref="G255:G257"/>
    <mergeCell ref="F255:F257"/>
    <mergeCell ref="K258:K260"/>
    <mergeCell ref="J258:J260"/>
    <mergeCell ref="F258:F260"/>
    <mergeCell ref="G258:G260"/>
    <mergeCell ref="H258:H260"/>
    <mergeCell ref="F270:F272"/>
    <mergeCell ref="G264:G266"/>
    <mergeCell ref="H264:H266"/>
    <mergeCell ref="I264:I266"/>
    <mergeCell ref="K276:K278"/>
    <mergeCell ref="F273:F275"/>
    <mergeCell ref="J276:J278"/>
    <mergeCell ref="I276:I278"/>
    <mergeCell ref="H276:H278"/>
    <mergeCell ref="J264:J266"/>
    <mergeCell ref="G273:G275"/>
    <mergeCell ref="H273:H275"/>
    <mergeCell ref="J270:J272"/>
    <mergeCell ref="I270:I272"/>
    <mergeCell ref="H270:H272"/>
    <mergeCell ref="G270:G272"/>
    <mergeCell ref="G267:G269"/>
    <mergeCell ref="H267:H269"/>
    <mergeCell ref="I267:I269"/>
    <mergeCell ref="J267:J269"/>
    <mergeCell ref="K267:K269"/>
    <mergeCell ref="D261:D263"/>
    <mergeCell ref="D249:D251"/>
    <mergeCell ref="A258:A260"/>
    <mergeCell ref="B258:B260"/>
    <mergeCell ref="C258:C260"/>
    <mergeCell ref="D258:D260"/>
    <mergeCell ref="A255:A257"/>
    <mergeCell ref="B255:B257"/>
    <mergeCell ref="C255:C257"/>
    <mergeCell ref="D255:D257"/>
    <mergeCell ref="A273:A275"/>
    <mergeCell ref="B273:B275"/>
    <mergeCell ref="C273:C275"/>
    <mergeCell ref="D273:D275"/>
    <mergeCell ref="A261:A263"/>
    <mergeCell ref="A276:A278"/>
    <mergeCell ref="B276:B278"/>
    <mergeCell ref="C276:C278"/>
    <mergeCell ref="D276:D278"/>
    <mergeCell ref="C246:C248"/>
    <mergeCell ref="D246:D248"/>
    <mergeCell ref="A243:A245"/>
    <mergeCell ref="B243:B245"/>
    <mergeCell ref="A279:A281"/>
    <mergeCell ref="B279:B281"/>
    <mergeCell ref="C279:C281"/>
    <mergeCell ref="D279:D281"/>
    <mergeCell ref="J279:J281"/>
    <mergeCell ref="A288:A290"/>
    <mergeCell ref="B288:B290"/>
    <mergeCell ref="C288:C290"/>
    <mergeCell ref="D288:D290"/>
    <mergeCell ref="A285:A287"/>
    <mergeCell ref="B285:B287"/>
    <mergeCell ref="C285:C287"/>
    <mergeCell ref="D285:D287"/>
    <mergeCell ref="A270:A272"/>
    <mergeCell ref="B270:B272"/>
    <mergeCell ref="C270:C272"/>
    <mergeCell ref="D270:D272"/>
    <mergeCell ref="A267:A269"/>
    <mergeCell ref="B267:B269"/>
    <mergeCell ref="C267:C269"/>
    <mergeCell ref="D267:D269"/>
    <mergeCell ref="A264:A266"/>
    <mergeCell ref="B264:B266"/>
    <mergeCell ref="C264:C266"/>
    <mergeCell ref="D264:D266"/>
    <mergeCell ref="A252:A254"/>
    <mergeCell ref="B261:B263"/>
    <mergeCell ref="C261:C263"/>
    <mergeCell ref="A291:A293"/>
    <mergeCell ref="B291:B293"/>
    <mergeCell ref="C291:C293"/>
    <mergeCell ref="D291:D293"/>
    <mergeCell ref="J282:J284"/>
    <mergeCell ref="I282:I284"/>
    <mergeCell ref="H282:H284"/>
    <mergeCell ref="G282:G284"/>
    <mergeCell ref="F282:F284"/>
    <mergeCell ref="A282:A284"/>
    <mergeCell ref="B282:B284"/>
    <mergeCell ref="C282:C284"/>
    <mergeCell ref="D282:D284"/>
    <mergeCell ref="I279:I281"/>
    <mergeCell ref="H279:H281"/>
    <mergeCell ref="G279:G281"/>
    <mergeCell ref="F279:F281"/>
    <mergeCell ref="J288:J290"/>
    <mergeCell ref="I288:I290"/>
    <mergeCell ref="H288:H290"/>
    <mergeCell ref="G288:G290"/>
    <mergeCell ref="F288:F290"/>
    <mergeCell ref="C297:C299"/>
    <mergeCell ref="D297:D299"/>
    <mergeCell ref="I294:I296"/>
    <mergeCell ref="A300:A302"/>
    <mergeCell ref="B300:B302"/>
    <mergeCell ref="C300:C302"/>
    <mergeCell ref="D300:D302"/>
    <mergeCell ref="A297:A299"/>
    <mergeCell ref="B297:B299"/>
    <mergeCell ref="K297:K299"/>
    <mergeCell ref="J297:J299"/>
    <mergeCell ref="I297:I299"/>
    <mergeCell ref="F297:F299"/>
    <mergeCell ref="K300:K302"/>
    <mergeCell ref="J300:J302"/>
    <mergeCell ref="G300:G302"/>
    <mergeCell ref="H300:H302"/>
    <mergeCell ref="I300:I302"/>
    <mergeCell ref="F300:F302"/>
    <mergeCell ref="C294:C296"/>
    <mergeCell ref="D294:D296"/>
    <mergeCell ref="A294:A296"/>
    <mergeCell ref="B294:B296"/>
    <mergeCell ref="J294:J296"/>
    <mergeCell ref="F294:F296"/>
    <mergeCell ref="H294:H296"/>
    <mergeCell ref="K294:K296"/>
    <mergeCell ref="F330:F332"/>
    <mergeCell ref="A306:A308"/>
    <mergeCell ref="B306:B308"/>
    <mergeCell ref="C306:C308"/>
    <mergeCell ref="D306:D308"/>
    <mergeCell ref="A303:A305"/>
    <mergeCell ref="B303:B305"/>
    <mergeCell ref="C303:C305"/>
    <mergeCell ref="D303:D305"/>
    <mergeCell ref="A312:A314"/>
    <mergeCell ref="B312:B314"/>
    <mergeCell ref="C312:C314"/>
    <mergeCell ref="D312:D314"/>
    <mergeCell ref="A309:A311"/>
    <mergeCell ref="B309:B311"/>
    <mergeCell ref="C309:C311"/>
    <mergeCell ref="D309:D311"/>
    <mergeCell ref="F309:F311"/>
    <mergeCell ref="F306:F308"/>
    <mergeCell ref="I366:I368"/>
    <mergeCell ref="B333:B335"/>
    <mergeCell ref="C333:C335"/>
    <mergeCell ref="D333:D335"/>
    <mergeCell ref="B330:B332"/>
    <mergeCell ref="C330:C332"/>
    <mergeCell ref="D330:D332"/>
    <mergeCell ref="D315:D317"/>
    <mergeCell ref="B318:B320"/>
    <mergeCell ref="C318:C320"/>
    <mergeCell ref="D318:D320"/>
    <mergeCell ref="B315:B317"/>
    <mergeCell ref="C315:C317"/>
    <mergeCell ref="K318:K320"/>
    <mergeCell ref="K315:K317"/>
    <mergeCell ref="B327:B329"/>
    <mergeCell ref="C327:C329"/>
    <mergeCell ref="D327:D329"/>
    <mergeCell ref="B324:B326"/>
    <mergeCell ref="C324:C326"/>
    <mergeCell ref="D324:D326"/>
    <mergeCell ref="K321:K323"/>
    <mergeCell ref="I321:I323"/>
    <mergeCell ref="H321:H323"/>
    <mergeCell ref="G321:G323"/>
    <mergeCell ref="F321:F323"/>
    <mergeCell ref="K333:K335"/>
    <mergeCell ref="K330:K332"/>
    <mergeCell ref="J330:J332"/>
    <mergeCell ref="I330:I332"/>
    <mergeCell ref="H330:H332"/>
    <mergeCell ref="G330:G332"/>
    <mergeCell ref="F336:F338"/>
    <mergeCell ref="A372:A374"/>
    <mergeCell ref="B372:B374"/>
    <mergeCell ref="C372:C374"/>
    <mergeCell ref="D372:D374"/>
    <mergeCell ref="F372:F374"/>
    <mergeCell ref="G372:G374"/>
    <mergeCell ref="H372:H374"/>
    <mergeCell ref="I372:I374"/>
    <mergeCell ref="J372:J374"/>
    <mergeCell ref="K372:K374"/>
    <mergeCell ref="M372:M374"/>
    <mergeCell ref="N372:N374"/>
    <mergeCell ref="A363:A365"/>
    <mergeCell ref="B363:B365"/>
    <mergeCell ref="C363:C365"/>
    <mergeCell ref="D363:D365"/>
    <mergeCell ref="F363:F365"/>
    <mergeCell ref="G363:G365"/>
    <mergeCell ref="H363:H365"/>
    <mergeCell ref="I363:I365"/>
    <mergeCell ref="J363:J365"/>
    <mergeCell ref="K363:K365"/>
    <mergeCell ref="M363:M365"/>
    <mergeCell ref="N363:N365"/>
    <mergeCell ref="A366:A368"/>
    <mergeCell ref="B366:B368"/>
    <mergeCell ref="C366:C368"/>
    <mergeCell ref="D366:D368"/>
    <mergeCell ref="F366:F368"/>
    <mergeCell ref="G366:G368"/>
    <mergeCell ref="H366:H368"/>
    <mergeCell ref="G222:G224"/>
    <mergeCell ref="K288:K290"/>
    <mergeCell ref="C369:C371"/>
    <mergeCell ref="D369:D371"/>
    <mergeCell ref="F369:F371"/>
    <mergeCell ref="G369:G371"/>
    <mergeCell ref="H369:H371"/>
    <mergeCell ref="I369:I371"/>
    <mergeCell ref="J369:J371"/>
    <mergeCell ref="K369:K371"/>
    <mergeCell ref="M369:M371"/>
    <mergeCell ref="N369:N371"/>
    <mergeCell ref="J366:J368"/>
    <mergeCell ref="K366:K368"/>
    <mergeCell ref="M366:M368"/>
    <mergeCell ref="N366:N368"/>
    <mergeCell ref="B336:B338"/>
    <mergeCell ref="C336:C338"/>
    <mergeCell ref="D336:D338"/>
    <mergeCell ref="K348:K350"/>
    <mergeCell ref="J348:J350"/>
    <mergeCell ref="I348:I350"/>
    <mergeCell ref="H348:H350"/>
    <mergeCell ref="G348:G350"/>
    <mergeCell ref="K351:K353"/>
    <mergeCell ref="J351:J353"/>
    <mergeCell ref="I351:I353"/>
    <mergeCell ref="H351:H353"/>
    <mergeCell ref="G351:G353"/>
    <mergeCell ref="F351:F353"/>
    <mergeCell ref="K336:K338"/>
    <mergeCell ref="J336:J338"/>
    <mergeCell ref="N348:N350"/>
    <mergeCell ref="M348:M350"/>
    <mergeCell ref="H336:H338"/>
    <mergeCell ref="M336:M338"/>
    <mergeCell ref="N336:N338"/>
    <mergeCell ref="N333:N335"/>
    <mergeCell ref="M333:M335"/>
    <mergeCell ref="N330:N332"/>
    <mergeCell ref="M330:M332"/>
    <mergeCell ref="H297:H299"/>
    <mergeCell ref="G297:G299"/>
    <mergeCell ref="K282:K284"/>
    <mergeCell ref="G336:G338"/>
    <mergeCell ref="J342:J344"/>
    <mergeCell ref="K342:K344"/>
    <mergeCell ref="K285:K287"/>
    <mergeCell ref="J285:J287"/>
    <mergeCell ref="I336:I338"/>
    <mergeCell ref="K312:K314"/>
    <mergeCell ref="J312:J314"/>
    <mergeCell ref="I312:I314"/>
    <mergeCell ref="H312:H314"/>
    <mergeCell ref="G312:G314"/>
    <mergeCell ref="I309:I311"/>
    <mergeCell ref="H309:H311"/>
    <mergeCell ref="G309:G311"/>
    <mergeCell ref="K306:K308"/>
    <mergeCell ref="J306:J308"/>
    <mergeCell ref="I306:I308"/>
    <mergeCell ref="H306:H308"/>
    <mergeCell ref="G306:G308"/>
    <mergeCell ref="K303:K305"/>
    <mergeCell ref="N204:N206"/>
    <mergeCell ref="M204:M206"/>
    <mergeCell ref="N207:N209"/>
    <mergeCell ref="M207:M209"/>
    <mergeCell ref="N210:N212"/>
    <mergeCell ref="M210:M212"/>
    <mergeCell ref="N213:N215"/>
    <mergeCell ref="M213:M215"/>
    <mergeCell ref="N216:N218"/>
    <mergeCell ref="M216:M218"/>
    <mergeCell ref="K216:K218"/>
    <mergeCell ref="J216:J218"/>
    <mergeCell ref="I216:I218"/>
    <mergeCell ref="H216:H218"/>
    <mergeCell ref="I213:I215"/>
    <mergeCell ref="H213:H215"/>
    <mergeCell ref="G213:G215"/>
    <mergeCell ref="K231:K233"/>
    <mergeCell ref="K204:K206"/>
    <mergeCell ref="H246:H248"/>
    <mergeCell ref="H243:H245"/>
    <mergeCell ref="H240:H242"/>
    <mergeCell ref="H237:H239"/>
    <mergeCell ref="H234:H236"/>
    <mergeCell ref="K240:K242"/>
    <mergeCell ref="K243:K245"/>
    <mergeCell ref="K246:K248"/>
    <mergeCell ref="J246:J248"/>
    <mergeCell ref="J243:J245"/>
    <mergeCell ref="J240:J242"/>
    <mergeCell ref="J237:J239"/>
    <mergeCell ref="J234:J236"/>
    <mergeCell ref="I234:I236"/>
    <mergeCell ref="I237:I239"/>
    <mergeCell ref="I240:I242"/>
    <mergeCell ref="I243:I245"/>
    <mergeCell ref="I246:I248"/>
    <mergeCell ref="I222:I224"/>
    <mergeCell ref="H222:H224"/>
    <mergeCell ref="M228:M230"/>
    <mergeCell ref="N228:N230"/>
    <mergeCell ref="N225:N227"/>
    <mergeCell ref="M225:M227"/>
    <mergeCell ref="N249:N251"/>
    <mergeCell ref="M249:M251"/>
    <mergeCell ref="N246:N248"/>
    <mergeCell ref="M246:M248"/>
    <mergeCell ref="N243:N245"/>
    <mergeCell ref="M243:M245"/>
    <mergeCell ref="N240:N242"/>
    <mergeCell ref="M240:M242"/>
    <mergeCell ref="M237:M239"/>
    <mergeCell ref="M234:M236"/>
    <mergeCell ref="N234:N236"/>
    <mergeCell ref="N237:N239"/>
    <mergeCell ref="N231:N233"/>
    <mergeCell ref="M231:M233"/>
    <mergeCell ref="N324:N326"/>
    <mergeCell ref="M324:M326"/>
    <mergeCell ref="N321:N323"/>
    <mergeCell ref="M321:M323"/>
    <mergeCell ref="N318:N320"/>
    <mergeCell ref="M318:M320"/>
    <mergeCell ref="N315:N317"/>
    <mergeCell ref="M315:M317"/>
    <mergeCell ref="N312:N314"/>
    <mergeCell ref="M312:M314"/>
    <mergeCell ref="N309:N311"/>
    <mergeCell ref="M309:M311"/>
    <mergeCell ref="N306:N308"/>
    <mergeCell ref="M306:M308"/>
    <mergeCell ref="N252:N254"/>
    <mergeCell ref="M252:M254"/>
    <mergeCell ref="N270:N272"/>
    <mergeCell ref="M270:M272"/>
    <mergeCell ref="N255:N257"/>
    <mergeCell ref="M255:M257"/>
    <mergeCell ref="N279:N281"/>
    <mergeCell ref="M279:M281"/>
    <mergeCell ref="N276:N278"/>
    <mergeCell ref="M276:M278"/>
    <mergeCell ref="N267:N269"/>
    <mergeCell ref="M267:M269"/>
    <mergeCell ref="N261:N263"/>
    <mergeCell ref="M261:M263"/>
    <mergeCell ref="N282:N284"/>
    <mergeCell ref="M282:M284"/>
    <mergeCell ref="N273:N275"/>
    <mergeCell ref="M273:M275"/>
    <mergeCell ref="H375:H377"/>
    <mergeCell ref="I375:I377"/>
    <mergeCell ref="J375:J377"/>
    <mergeCell ref="K375:K377"/>
    <mergeCell ref="M375:M377"/>
    <mergeCell ref="N375:N377"/>
    <mergeCell ref="N291:N293"/>
    <mergeCell ref="M291:M293"/>
    <mergeCell ref="N288:N290"/>
    <mergeCell ref="M288:M290"/>
    <mergeCell ref="N285:N287"/>
    <mergeCell ref="M285:M287"/>
    <mergeCell ref="G240:G242"/>
    <mergeCell ref="G243:G245"/>
    <mergeCell ref="G246:G248"/>
    <mergeCell ref="F246:F248"/>
    <mergeCell ref="F243:F245"/>
    <mergeCell ref="F240:F242"/>
    <mergeCell ref="N303:N305"/>
    <mergeCell ref="M303:M305"/>
    <mergeCell ref="N300:N302"/>
    <mergeCell ref="M300:M302"/>
    <mergeCell ref="N297:N299"/>
    <mergeCell ref="M297:M299"/>
    <mergeCell ref="N294:N296"/>
    <mergeCell ref="M294:M296"/>
    <mergeCell ref="N264:N266"/>
    <mergeCell ref="M264:M266"/>
    <mergeCell ref="N258:N260"/>
    <mergeCell ref="M258:M260"/>
    <mergeCell ref="N327:N329"/>
    <mergeCell ref="M327:M329"/>
    <mergeCell ref="N351:N353"/>
    <mergeCell ref="M351:M353"/>
    <mergeCell ref="A369:A371"/>
    <mergeCell ref="B369:B371"/>
    <mergeCell ref="C378:C380"/>
    <mergeCell ref="D378:D380"/>
    <mergeCell ref="F378:F380"/>
    <mergeCell ref="G378:G380"/>
    <mergeCell ref="H378:H380"/>
    <mergeCell ref="I378:I380"/>
    <mergeCell ref="J378:J380"/>
    <mergeCell ref="K378:K380"/>
    <mergeCell ref="M378:M380"/>
    <mergeCell ref="N378:N380"/>
    <mergeCell ref="A381:A383"/>
    <mergeCell ref="B381:B383"/>
    <mergeCell ref="C381:C383"/>
    <mergeCell ref="D381:D383"/>
    <mergeCell ref="F381:F383"/>
    <mergeCell ref="G381:G383"/>
    <mergeCell ref="H381:H383"/>
    <mergeCell ref="I381:I383"/>
    <mergeCell ref="J381:J383"/>
    <mergeCell ref="K381:K383"/>
    <mergeCell ref="M381:M383"/>
    <mergeCell ref="N381:N383"/>
    <mergeCell ref="A375:A377"/>
    <mergeCell ref="B375:B377"/>
    <mergeCell ref="C375:C377"/>
    <mergeCell ref="D375:D377"/>
    <mergeCell ref="F375:F377"/>
    <mergeCell ref="G375:G377"/>
    <mergeCell ref="O87:O89"/>
    <mergeCell ref="O90:O92"/>
    <mergeCell ref="O93:O95"/>
    <mergeCell ref="O96:O98"/>
    <mergeCell ref="M150:M152"/>
    <mergeCell ref="N150:N152"/>
    <mergeCell ref="A660:A662"/>
    <mergeCell ref="B660:B662"/>
    <mergeCell ref="C660:C662"/>
    <mergeCell ref="D660:D662"/>
    <mergeCell ref="F660:F662"/>
    <mergeCell ref="G660:G662"/>
    <mergeCell ref="H660:H662"/>
    <mergeCell ref="I660:I662"/>
    <mergeCell ref="J660:J662"/>
    <mergeCell ref="K660:K662"/>
    <mergeCell ref="M660:M662"/>
    <mergeCell ref="N660:N662"/>
    <mergeCell ref="A384:A386"/>
    <mergeCell ref="B384:B386"/>
    <mergeCell ref="C384:C386"/>
    <mergeCell ref="D384:D386"/>
    <mergeCell ref="F384:F386"/>
    <mergeCell ref="G384:G386"/>
    <mergeCell ref="H384:H386"/>
    <mergeCell ref="I384:I386"/>
    <mergeCell ref="J384:J386"/>
    <mergeCell ref="K384:K386"/>
    <mergeCell ref="M384:M386"/>
    <mergeCell ref="N384:N386"/>
    <mergeCell ref="A378:A380"/>
    <mergeCell ref="B378:B380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f91bfb2-a9c1-45d0-8517-08b1f316eb15" origin="userSelected">
  <element uid="c793ab1b-93c1-41a9-a5c4-99e62d3cd9eb" value=""/>
</sisl>
</file>

<file path=customXml/itemProps1.xml><?xml version="1.0" encoding="utf-8"?>
<ds:datastoreItem xmlns:ds="http://schemas.openxmlformats.org/officeDocument/2006/customXml" ds:itemID="{B7962912-7793-452F-9DBC-C39EA316494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T1</vt:lpstr>
      <vt:lpstr>T2</vt:lpstr>
      <vt:lpstr>'T2'!Print_Area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1732</dc:creator>
  <cp:lastModifiedBy>Adila Odobašić</cp:lastModifiedBy>
  <cp:lastPrinted>2024-11-11T10:37:19Z</cp:lastPrinted>
  <dcterms:created xsi:type="dcterms:W3CDTF">2021-04-12T06:01:24Z</dcterms:created>
  <dcterms:modified xsi:type="dcterms:W3CDTF">2025-02-05T07:56:15Z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02cba22d-b660-4b14-89fe-1aaa2a042b24</vt:lpwstr>
  </property>
  <property fmtid="{D5CDD505-2E9C-101B-9397-08002B2CF9AE}" pid="3" name="bjSaver">
    <vt:lpwstr>j6DtkVm08skiP5ydKO42BHhHg6o9raqG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policy="5f91bfb2-a9c1-45d0-8517-08b1f316eb15" origin="userSelected" xmlns="http://www.boldonj</vt:lpwstr>
  </property>
  <property fmtid="{D5CDD505-2E9C-101B-9397-08002B2CF9AE}" pid="5" name="bjDocumentLabelXML-0">
    <vt:lpwstr>ames.com/2008/01/sie/internal/label"&gt;&lt;element uid="c793ab1b-93c1-41a9-a5c4-99e62d3cd9eb" value="" /&gt;&lt;/sisl&gt;</vt:lpwstr>
  </property>
  <property fmtid="{D5CDD505-2E9C-101B-9397-08002B2CF9AE}" pid="6" name="bjDocumentSecurityLabel">
    <vt:lpwstr>Ograničeno</vt:lpwstr>
  </property>
</Properties>
</file>